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625" firstSheet="1" activeTab="1"/>
  </bookViews>
  <sheets>
    <sheet name="##BASEINFO" sheetId="1" state="hidden" r:id="rId1"/>
    <sheet name="IB" sheetId="2" r:id="rId2"/>
    <sheet name="ML" sheetId="3" r:id="rId3"/>
    <sheet name="JB01" sheetId="4" r:id="rId4"/>
    <sheet name="JB02" sheetId="5" r:id="rId5"/>
    <sheet name="JB03" sheetId="6" r:id="rId6"/>
    <sheet name="JB04" sheetId="7" r:id="rId7"/>
    <sheet name="JB05" sheetId="8" r:id="rId8"/>
    <sheet name="JB06" sheetId="9" r:id="rId9"/>
    <sheet name="FB" sheetId="10" r:id="rId10"/>
  </sheets>
  <calcPr calcId="144525"/>
</workbook>
</file>

<file path=xl/sharedStrings.xml><?xml version="1.0" encoding="utf-8"?>
<sst xmlns="http://schemas.openxmlformats.org/spreadsheetml/2006/main" count="1488" uniqueCount="1123">
  <si>
    <t>001</t>
  </si>
  <si>
    <t>IB</t>
  </si>
  <si>
    <t>基础信息表</t>
  </si>
  <si>
    <t>期间名称</t>
  </si>
  <si>
    <t>2024年</t>
  </si>
  <si>
    <t>002</t>
  </si>
  <si>
    <t>ML</t>
  </si>
  <si>
    <t>简表目录</t>
  </si>
  <si>
    <t>单位体系编码</t>
  </si>
  <si>
    <t>ZJS001DW</t>
  </si>
  <si>
    <t>004</t>
  </si>
  <si>
    <t>JB01</t>
  </si>
  <si>
    <t>一般公共预算收支总表</t>
  </si>
  <si>
    <t>单位编码</t>
  </si>
  <si>
    <t>00902090139008</t>
  </si>
  <si>
    <t>005</t>
  </si>
  <si>
    <t>JB02</t>
  </si>
  <si>
    <t>一般公共预算收入明细表</t>
  </si>
  <si>
    <t>上级单位编码</t>
  </si>
  <si>
    <t>00902090139</t>
  </si>
  <si>
    <t>003</t>
  </si>
  <si>
    <t>JB03</t>
  </si>
  <si>
    <t>政府性基金预算收支总表</t>
  </si>
  <si>
    <t>单位级次</t>
  </si>
  <si>
    <t>6</t>
  </si>
  <si>
    <t>008</t>
  </si>
  <si>
    <t>JB04</t>
  </si>
  <si>
    <t>政府性基金预算收入明细表</t>
  </si>
  <si>
    <t>单位全称</t>
  </si>
  <si>
    <t>淅川县</t>
  </si>
  <si>
    <t>006</t>
  </si>
  <si>
    <t>JB05</t>
  </si>
  <si>
    <t>国有资本经营预算收支总表</t>
  </si>
  <si>
    <t>单位简称</t>
  </si>
  <si>
    <t>009</t>
  </si>
  <si>
    <t>JB06</t>
  </si>
  <si>
    <t>国有资本经营预算收入明细表</t>
  </si>
  <si>
    <t>创建单位的级次</t>
  </si>
  <si>
    <t>null</t>
  </si>
  <si>
    <t>007</t>
  </si>
  <si>
    <t>FB</t>
  </si>
  <si>
    <t>地区间援助收支表</t>
  </si>
  <si>
    <t>助记符 拼音首字母</t>
  </si>
  <si>
    <t>1180</t>
  </si>
  <si>
    <t>行政区划代码</t>
  </si>
  <si>
    <t/>
  </si>
  <si>
    <t>411326000</t>
  </si>
  <si>
    <t xml:space="preserve">行政区划类型 </t>
  </si>
  <si>
    <t>财政区划代码</t>
  </si>
  <si>
    <t xml:space="preserve">财政区划类型 </t>
  </si>
  <si>
    <t>单位年度</t>
  </si>
  <si>
    <t>2024</t>
  </si>
  <si>
    <t>期间代码</t>
  </si>
  <si>
    <t>2024N</t>
  </si>
  <si>
    <t>舍位状态</t>
  </si>
  <si>
    <t>0</t>
  </si>
  <si>
    <t>数值单位</t>
  </si>
  <si>
    <t>万元</t>
  </si>
  <si>
    <t xml:space="preserve">单位名称  </t>
  </si>
  <si>
    <t>河南省淅川县财政局</t>
  </si>
  <si>
    <t xml:space="preserve">单位负责人  </t>
  </si>
  <si>
    <t>陈飞</t>
  </si>
  <si>
    <t xml:space="preserve">处（科、股）负责人  </t>
  </si>
  <si>
    <t>杨娜</t>
  </si>
  <si>
    <t xml:space="preserve">经办人  </t>
  </si>
  <si>
    <t>李晔</t>
  </si>
  <si>
    <t xml:space="preserve">联系电话  </t>
  </si>
  <si>
    <t>0377-69299101</t>
  </si>
  <si>
    <t xml:space="preserve">单位地址  </t>
  </si>
  <si>
    <t>河南省淅川县金河大道</t>
  </si>
  <si>
    <t xml:space="preserve">单位邮编  </t>
  </si>
  <si>
    <t>474450</t>
  </si>
  <si>
    <t xml:space="preserve">单位级次  </t>
  </si>
  <si>
    <t>区县级</t>
  </si>
  <si>
    <t xml:space="preserve">所在地区类型  </t>
  </si>
  <si>
    <t>省</t>
  </si>
  <si>
    <t xml:space="preserve">地区属性  </t>
  </si>
  <si>
    <t>中部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</si>
  <si>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</si>
  <si>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</si>
  <si>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</si>
  <si>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</si>
  <si>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</si>
  <si>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</si>
  <si>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</si>
  <si>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</si>
  <si>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</si>
  <si>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</si>
  <si>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是</t>
  </si>
  <si>
    <t xml:space="preserve">省直属县  </t>
  </si>
  <si>
    <t xml:space="preserve">区域面积  </t>
  </si>
  <si>
    <t>(平方公里)</t>
  </si>
  <si>
    <t xml:space="preserve">行政区划代码  </t>
  </si>
  <si>
    <t>411326</t>
  </si>
  <si>
    <t>简 表 目 录</t>
  </si>
  <si>
    <t>表号</t>
  </si>
  <si>
    <t>表名</t>
  </si>
  <si>
    <t>页码</t>
  </si>
  <si>
    <t>简表基础信息表</t>
  </si>
  <si>
    <t>简表01</t>
  </si>
  <si>
    <t>简表02</t>
  </si>
  <si>
    <t>简表03</t>
  </si>
  <si>
    <t>简表04</t>
  </si>
  <si>
    <t>简表05</t>
  </si>
  <si>
    <t>简表06</t>
  </si>
  <si>
    <t>附表</t>
  </si>
  <si>
    <t>区域间转移性收支表</t>
  </si>
  <si>
    <t>简表01表</t>
  </si>
  <si>
    <t>预算科目</t>
  </si>
  <si>
    <t>决算数</t>
  </si>
  <si>
    <t>一、税收收入</t>
  </si>
  <si>
    <t>一、一般公共服务支出</t>
  </si>
  <si>
    <t>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</si>
  <si>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</si>
  <si>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</si>
  <si>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</si>
  <si>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</si>
  <si>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</si>
  <si>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</si>
  <si>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</si>
  <si>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</si>
  <si>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</si>
  <si>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</si>
  <si>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</si>
  <si>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</si>
  <si>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</si>
  <si>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</si>
  <si>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</si>
  <si>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</si>
  <si>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</si>
  <si>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</si>
  <si>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</si>
  <si>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</si>
  <si>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</si>
  <si>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</si>
  <si>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</si>
  <si>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</si>
  <si>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</si>
  <si>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</si>
  <si>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</si>
  <si>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</si>
  <si>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</si>
  <si>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</si>
  <si>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</si>
  <si>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</si>
  <si>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</si>
  <si>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</si>
  <si>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</si>
  <si>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</si>
  <si>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</si>
  <si>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</si>
  <si>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</si>
  <si>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</si>
  <si>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</si>
  <si>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</si>
  <si>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</si>
  <si>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 xml:space="preserve">  其中:地方政府一般债券付息支出</t>
  </si>
  <si>
    <t>二十四、债务发行费用支出</t>
  </si>
  <si>
    <t>本年收入合计</t>
  </si>
  <si>
    <t>本年支出合计</t>
  </si>
  <si>
    <t>简表02表</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</si>
  <si>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</si>
  <si>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</si>
  <si>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</si>
  <si>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</si>
  <si>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</si>
  <si>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</si>
  <si>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</si>
  <si>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</si>
  <si>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</si>
  <si>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</si>
  <si>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</si>
  <si>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</si>
  <si>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</si>
  <si>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</si>
  <si>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</si>
  <si>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</si>
  <si>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</si>
  <si>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</si>
  <si>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</si>
  <si>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</si>
  <si>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</si>
  <si>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</si>
  <si>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</si>
  <si>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</si>
  <si>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</si>
  <si>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</si>
  <si>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</si>
  <si>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</si>
  <si>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</si>
  <si>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</si>
  <si>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</si>
  <si>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</si>
  <si>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</si>
  <si>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</si>
  <si>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</si>
  <si>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</si>
  <si>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</si>
  <si>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</si>
  <si>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</si>
  <si>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</si>
  <si>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</si>
  <si>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</si>
  <si>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</si>
  <si>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</si>
  <si>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</si>
  <si>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</si>
  <si>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</si>
  <si>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</si>
  <si>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</si>
  <si>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</si>
  <si>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</si>
  <si>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</si>
  <si>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</si>
  <si>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</si>
  <si>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</si>
  <si>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</si>
  <si>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</si>
  <si>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</si>
  <si>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</si>
  <si>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</si>
  <si>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</si>
  <si>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</si>
  <si>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</si>
  <si>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</si>
  <si>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</si>
  <si>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</si>
  <si>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</si>
  <si>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</si>
  <si>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</si>
  <si>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</si>
  <si>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</si>
  <si>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</si>
  <si>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</si>
  <si>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</si>
  <si>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</si>
  <si>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</si>
  <si>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</si>
  <si>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</si>
  <si>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</si>
  <si>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</si>
  <si>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</si>
  <si>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</si>
  <si>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</si>
  <si>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</si>
  <si>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</si>
  <si>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</si>
  <si>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</si>
  <si>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</si>
  <si>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</si>
  <si>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</si>
  <si>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</si>
  <si>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</si>
  <si>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</si>
  <si>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</si>
  <si>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</si>
  <si>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</si>
  <si>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</si>
  <si>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</si>
  <si>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</si>
  <si>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</si>
  <si>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</si>
  <si>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</si>
  <si>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</si>
  <si>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</si>
  <si>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</si>
  <si>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</si>
  <si>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</si>
  <si>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</si>
  <si>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</si>
  <si>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</si>
  <si>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</si>
  <si>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</si>
  <si>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</si>
  <si>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</si>
  <si>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</si>
  <si>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</si>
  <si>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</si>
  <si>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</si>
  <si>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</si>
  <si>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</si>
  <si>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</si>
  <si>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</si>
  <si>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</si>
  <si>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</si>
  <si>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</si>
  <si>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</si>
  <si>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</si>
  <si>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</si>
  <si>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</si>
  <si>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</si>
  <si>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</si>
  <si>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</si>
  <si>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</si>
  <si>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</si>
  <si>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</si>
  <si>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</si>
  <si>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</si>
  <si>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</si>
  <si>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</si>
  <si>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</si>
  <si>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</si>
  <si>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</si>
  <si>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</si>
  <si>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</si>
  <si>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</si>
  <si>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</si>
  <si>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</si>
  <si>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</si>
  <si>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</si>
  <si>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</si>
  <si>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</si>
  <si>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</si>
  <si>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</si>
  <si>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</si>
  <si>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</si>
  <si>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</si>
  <si>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</si>
  <si>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</si>
  <si>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</si>
  <si>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</si>
  <si>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</si>
  <si>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</si>
  <si>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</si>
  <si>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</si>
  <si>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</si>
  <si>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</si>
  <si>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</si>
  <si>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</si>
  <si>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</si>
  <si>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</si>
  <si>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</si>
  <si>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</si>
  <si>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</si>
  <si>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</si>
  <si>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</si>
  <si>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</si>
  <si>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</si>
  <si>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</si>
  <si>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</si>
  <si>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</si>
  <si>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</si>
  <si>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</si>
  <si>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</si>
  <si>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</si>
  <si>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</si>
  <si>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</si>
  <si>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</si>
  <si>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</si>
  <si>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</si>
  <si>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</si>
  <si>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</si>
  <si>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</si>
  <si>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</si>
  <si>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</si>
  <si>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</si>
  <si>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</si>
  <si>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</si>
  <si>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</si>
  <si>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</si>
  <si>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</si>
  <si>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</si>
  <si>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</si>
  <si>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</si>
  <si>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</si>
  <si>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</si>
  <si>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</si>
  <si>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</si>
  <si>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</si>
  <si>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</si>
  <si>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</si>
  <si>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</si>
  <si>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</si>
  <si>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</si>
  <si>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</si>
  <si>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</si>
  <si>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</si>
  <si>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</si>
  <si>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</si>
  <si>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</si>
  <si>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</si>
  <si>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</si>
  <si>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</si>
  <si>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</si>
  <si>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</si>
  <si>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</si>
  <si>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</si>
  <si>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</si>
  <si>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</si>
  <si>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</si>
  <si>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</si>
  <si>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</si>
  <si>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</si>
  <si>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</si>
  <si>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</si>
  <si>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</si>
  <si>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</si>
  <si>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</si>
  <si>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</si>
  <si>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</si>
  <si>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</si>
  <si>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</si>
  <si>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</si>
  <si>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</si>
  <si>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</si>
  <si>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</si>
  <si>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</si>
  <si>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</si>
  <si>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</si>
  <si>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</si>
  <si>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</si>
  <si>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</si>
  <si>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</si>
  <si>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</si>
  <si>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</si>
  <si>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</si>
  <si>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</si>
  <si>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</si>
  <si>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</si>
  <si>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</si>
  <si>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</si>
  <si>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</si>
  <si>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</si>
  <si>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</si>
  <si>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</si>
  <si>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</si>
  <si>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</si>
  <si>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</si>
  <si>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</si>
  <si>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</si>
  <si>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</si>
  <si>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</si>
  <si>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</si>
  <si>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</si>
  <si>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</si>
  <si>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</si>
  <si>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</si>
  <si>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</si>
  <si>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</si>
  <si>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</si>
  <si>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</si>
  <si>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</si>
  <si>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</si>
  <si>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</si>
  <si>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</si>
  <si>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</si>
  <si>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</si>
  <si>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</si>
  <si>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</si>
  <si>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</si>
  <si>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</si>
  <si>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</si>
  <si>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</si>
  <si>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</si>
  <si>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</si>
  <si>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</si>
  <si>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</si>
  <si>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</si>
  <si>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</si>
  <si>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</si>
  <si>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</si>
  <si>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</si>
  <si>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</si>
  <si>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</si>
  <si>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</si>
  <si>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</si>
  <si>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</si>
  <si>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</si>
  <si>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</si>
  <si>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</si>
  <si>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</si>
  <si>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</si>
  <si>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</si>
  <si>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</si>
  <si>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</si>
  <si>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</si>
  <si>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</si>
  <si>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</si>
  <si>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</si>
  <si>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</si>
  <si>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</si>
  <si>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</si>
  <si>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</si>
  <si>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</si>
  <si>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</si>
  <si>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</si>
  <si>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</si>
  <si>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</si>
  <si>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</si>
  <si>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</si>
  <si>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</si>
  <si>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</si>
  <si>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</si>
  <si>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</si>
  <si>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</si>
  <si>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</si>
  <si>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</si>
  <si>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</si>
  <si>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</si>
  <si>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</si>
  <si>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</si>
  <si>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</si>
  <si>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</si>
  <si>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</si>
  <si>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</si>
  <si>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</si>
  <si>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</si>
  <si>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</si>
  <si>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</si>
  <si>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</si>
  <si>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</si>
  <si>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</si>
  <si>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</si>
  <si>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</si>
  <si>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</si>
  <si>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</si>
  <si>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</si>
  <si>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</si>
  <si>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</si>
  <si>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</si>
  <si>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</si>
  <si>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</si>
  <si>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</si>
  <si>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</si>
  <si>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</si>
  <si>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</si>
  <si>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</si>
  <si>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</si>
  <si>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</si>
  <si>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</si>
  <si>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</si>
  <si>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</si>
  <si>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</si>
  <si>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</si>
  <si>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</si>
  <si>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</si>
  <si>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</si>
  <si>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</si>
  <si>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</si>
  <si>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</si>
  <si>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</si>
  <si>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</si>
  <si>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</si>
  <si>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</si>
  <si>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</si>
  <si>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</si>
  <si>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</si>
  <si>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</si>
  <si>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</si>
  <si>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</si>
  <si>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</si>
  <si>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</si>
  <si>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</si>
  <si>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</si>
  <si>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</si>
  <si>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</si>
  <si>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</si>
  <si>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</si>
  <si>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</si>
  <si>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</si>
  <si>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</si>
  <si>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</si>
  <si>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</si>
  <si>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</si>
  <si>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</si>
  <si>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</si>
  <si>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</si>
  <si>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</si>
  <si>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</si>
  <si>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</si>
  <si>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</si>
  <si>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</si>
  <si>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</si>
  <si>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</si>
  <si>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</si>
  <si>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</si>
  <si>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</si>
  <si>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</si>
  <si>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</si>
  <si>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</si>
  <si>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</si>
  <si>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</si>
  <si>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</si>
  <si>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</si>
  <si>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</si>
  <si>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</si>
  <si>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</si>
  <si>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</si>
  <si>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</si>
  <si>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</si>
  <si>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</si>
  <si>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</si>
  <si>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</si>
  <si>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</si>
  <si>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</si>
  <si>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</si>
  <si>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</si>
  <si>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</si>
  <si>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</si>
  <si>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</si>
  <si>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</si>
  <si>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</si>
  <si>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</si>
  <si>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</si>
  <si>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</si>
  <si>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</si>
  <si>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</si>
  <si>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</si>
  <si>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</si>
  <si>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</si>
  <si>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</si>
  <si>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</si>
  <si>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</si>
  <si>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</si>
  <si>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</si>
  <si>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</si>
  <si>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</si>
  <si>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</si>
  <si>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</si>
  <si>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</si>
  <si>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</si>
  <si>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</si>
  <si>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</si>
  <si>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</si>
  <si>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</si>
  <si>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</si>
  <si>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</si>
  <si>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</si>
  <si>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</si>
  <si>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</si>
  <si>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</si>
  <si>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</si>
  <si>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</si>
  <si>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</si>
  <si>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</si>
  <si>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</si>
  <si>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</si>
  <si>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</si>
  <si>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</si>
  <si>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</si>
  <si>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</si>
  <si>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</si>
  <si>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</si>
  <si>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</si>
  <si>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</si>
  <si>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</si>
  <si>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</si>
  <si>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</si>
  <si>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</si>
  <si>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</si>
  <si>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</si>
  <si>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</si>
  <si>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</si>
  <si>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</si>
  <si>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</si>
  <si>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</si>
  <si>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</si>
  <si>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</si>
  <si>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</si>
  <si>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</si>
  <si>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</si>
  <si>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</si>
  <si>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</si>
  <si>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</si>
  <si>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</si>
  <si>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</si>
  <si>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</si>
  <si>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</si>
  <si>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</si>
  <si>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</si>
  <si>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</si>
  <si>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</si>
  <si>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</si>
  <si>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</si>
  <si>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</si>
  <si>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</si>
  <si>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</si>
  <si>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</si>
  <si>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</si>
  <si>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</si>
  <si>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</si>
  <si>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</si>
  <si>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</si>
  <si>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</si>
  <si>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</si>
  <si>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</si>
  <si>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</si>
  <si>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</si>
  <si>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</si>
  <si>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</si>
  <si>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</si>
  <si>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</si>
  <si>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</si>
  <si>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</si>
  <si>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</si>
  <si>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</si>
  <si>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</si>
  <si>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</si>
  <si>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</si>
  <si>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</si>
  <si>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</si>
  <si>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</si>
  <si>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</si>
  <si>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</si>
  <si>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</si>
  <si>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</si>
  <si>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</si>
  <si>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</si>
  <si>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</si>
  <si>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</si>
  <si>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</si>
  <si>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</si>
  <si>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</si>
  <si>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</si>
  <si>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</si>
  <si>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</si>
  <si>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</si>
  <si>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</si>
  <si>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</si>
  <si>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</si>
  <si>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</si>
  <si>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</si>
  <si>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</si>
  <si>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</si>
  <si>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</si>
  <si>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</si>
  <si>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</si>
  <si>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</si>
  <si>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</si>
  <si>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</si>
  <si>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</si>
  <si>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</si>
  <si>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</si>
  <si>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</si>
  <si>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</si>
  <si>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</si>
  <si>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</si>
  <si>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</si>
  <si>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</si>
  <si>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</si>
  <si>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</si>
  <si>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</si>
  <si>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</si>
  <si>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</si>
  <si>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</si>
  <si>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</si>
  <si>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</si>
  <si>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</si>
  <si>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</si>
  <si>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</si>
  <si>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</si>
  <si>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</si>
  <si>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</si>
  <si>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</si>
  <si>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</si>
  <si>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</si>
  <si>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</si>
  <si>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</si>
  <si>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</si>
  <si>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</si>
  <si>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</si>
  <si>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</si>
  <si>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</si>
  <si>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</si>
  <si>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</si>
  <si>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</si>
  <si>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</si>
  <si>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</si>
  <si>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</si>
  <si>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</si>
  <si>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</si>
  <si>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</si>
  <si>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</si>
  <si>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</si>
  <si>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</si>
  <si>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</si>
  <si>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</si>
  <si>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</si>
  <si>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</si>
  <si>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</si>
  <si>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</si>
  <si>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</si>
  <si>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</si>
  <si>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</si>
  <si>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</si>
  <si>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</si>
  <si>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</si>
  <si>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</si>
  <si>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</si>
  <si>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</si>
  <si>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</si>
  <si>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</si>
  <si>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</si>
  <si>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</si>
  <si>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</si>
  <si>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</si>
  <si>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</si>
  <si>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</si>
  <si>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</si>
  <si>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</si>
  <si>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</si>
  <si>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</si>
  <si>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</si>
  <si>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</si>
  <si>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</si>
  <si>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</si>
  <si>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</si>
  <si>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</si>
  <si>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</si>
  <si>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</si>
  <si>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</si>
  <si>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</si>
  <si>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</si>
  <si>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</si>
  <si>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</si>
  <si>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</si>
  <si>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</si>
  <si>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</si>
  <si>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</si>
  <si>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</si>
  <si>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</si>
  <si>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</si>
  <si>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</si>
  <si>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</si>
  <si>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</si>
  <si>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</si>
  <si>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</si>
  <si>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</si>
  <si>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</si>
  <si>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</si>
  <si>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简表03表</t>
  </si>
  <si>
    <t>政府性基金收入</t>
  </si>
  <si>
    <t>教育支出</t>
  </si>
  <si>
    <t>专项债务对应项目专项收入</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</si>
  <si>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</si>
  <si>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</si>
  <si>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</si>
  <si>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</si>
  <si>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</si>
  <si>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</si>
  <si>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</si>
  <si>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</si>
  <si>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</si>
  <si>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自然资源海洋气象等支出</t>
  </si>
  <si>
    <t>住房保障支出</t>
  </si>
  <si>
    <t>粮油物资储备支出</t>
  </si>
  <si>
    <t>灾害防治及应急管理支出</t>
  </si>
  <si>
    <t>其他支出</t>
  </si>
  <si>
    <t>债务付息支出</t>
  </si>
  <si>
    <t>债务发行费用支出</t>
  </si>
  <si>
    <t>抗疫特别国债安排的支出</t>
  </si>
  <si>
    <t>简表04表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</si>
  <si>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</si>
  <si>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</si>
  <si>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</si>
  <si>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</si>
  <si>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</si>
  <si>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</si>
  <si>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</si>
  <si>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</si>
  <si>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</si>
  <si>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</si>
  <si>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</si>
  <si>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</si>
  <si>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</si>
  <si>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</si>
  <si>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</si>
  <si>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</si>
  <si>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</si>
  <si>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</si>
  <si>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</si>
  <si>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</si>
  <si>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</si>
  <si>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</si>
  <si>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</si>
  <si>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</si>
  <si>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</si>
  <si>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</si>
  <si>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</si>
  <si>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</si>
  <si>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</si>
  <si>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</si>
  <si>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</si>
  <si>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</si>
  <si>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</si>
  <si>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</si>
  <si>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</si>
  <si>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</si>
  <si>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</si>
  <si>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</si>
  <si>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</si>
  <si>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</si>
  <si>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</si>
  <si>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</si>
  <si>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</si>
  <si>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</si>
  <si>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</si>
  <si>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</si>
  <si>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</si>
  <si>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</si>
  <si>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</si>
  <si>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</si>
  <si>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</si>
  <si>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</si>
  <si>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</si>
  <si>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</si>
  <si>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</si>
  <si>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</si>
  <si>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</si>
  <si>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</si>
  <si>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</si>
  <si>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</si>
  <si>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</si>
  <si>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</si>
  <si>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</si>
  <si>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</si>
  <si>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</si>
  <si>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</si>
  <si>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</si>
  <si>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</si>
  <si>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</si>
  <si>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</si>
  <si>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</si>
  <si>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简表05表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</si>
  <si>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</si>
  <si>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</si>
  <si>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</si>
  <si>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</si>
  <si>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</si>
  <si>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</si>
  <si>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</si>
  <si>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</si>
  <si>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</si>
  <si>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本 年 收 入 合 计</t>
  </si>
  <si>
    <t>本 年 支 出 合 计</t>
  </si>
  <si>
    <t>简表06表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</si>
  <si>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</si>
  <si>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</si>
  <si>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</si>
  <si>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</si>
  <si>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</si>
  <si>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</si>
  <si>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</si>
  <si>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</si>
  <si>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</si>
  <si>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</si>
  <si>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</si>
  <si>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</si>
  <si>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</si>
  <si>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</si>
  <si>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</si>
  <si>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</si>
  <si>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</si>
  <si>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</si>
  <si>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</si>
  <si>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</si>
  <si>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</si>
  <si>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</si>
  <si>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</si>
  <si>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</si>
  <si>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</si>
  <si>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</si>
  <si>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</si>
  <si>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</si>
  <si>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</si>
  <si>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</si>
  <si>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</si>
  <si>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</si>
  <si>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</si>
  <si>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</si>
  <si>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</si>
  <si>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</si>
  <si>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</si>
  <si>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</si>
  <si>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</si>
  <si>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</si>
  <si>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</si>
  <si>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</si>
  <si>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</si>
  <si>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</si>
  <si>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附表：</t>
  </si>
  <si>
    <t>11021区域间转移性收入</t>
  </si>
  <si>
    <t>23021区域间转移性支出</t>
  </si>
  <si>
    <t xml:space="preserve">  北京市</t>
  </si>
  <si>
    <t xml:space="preserve">  天津市</t>
  </si>
  <si>
    <t xml:space="preserve">  河北省</t>
  </si>
  <si>
    <t xml:space="preserve">  山西省</t>
  </si>
  <si>
    <t xml:space="preserve">  内蒙古自治区</t>
  </si>
  <si>
    <t xml:space="preserve">  辽宁省</t>
  </si>
  <si>
    <t xml:space="preserve">    辽宁省（不含大连对省内其他城市的区域间转移性收入）</t>
  </si>
  <si>
    <t xml:space="preserve">    辽宁省（不含省内其他城市对大连的区域间转移性支出）</t>
  </si>
  <si>
    <t xml:space="preserve">    大连市（不含省内其他城市对大连的区域间转移性收入）</t>
  </si>
  <si>
    <t xml:space="preserve">    大连市（不含大连对省内其他城市的区域间转移性支出）</t>
  </si>
  <si>
    <t xml:space="preserve">  吉林省</t>
  </si>
  <si>
    <t xml:space="preserve">  黑龙江省</t>
  </si>
  <si>
    <t xml:space="preserve">  上海市</t>
  </si>
  <si>
    <t xml:space="preserve">  江苏省</t>
  </si>
  <si>
    <t xml:space="preserve">  浙江省</t>
  </si>
  <si>
    <t xml:space="preserve">    浙江省（不含宁波对省内其他城市的区域间转移性收入）</t>
  </si>
  <si>
    <t xml:space="preserve">    浙江省（不含省内其他城市对宁波的区域间转移性支出）</t>
  </si>
  <si>
    <t xml:space="preserve">    宁波市（不含省内其他城市对宁波的区域间转移性收入）</t>
  </si>
  <si>
    <t xml:space="preserve">    宁波市（不含宁波对省内其他城市的区域间转移性支出）</t>
  </si>
  <si>
    <t xml:space="preserve">  安徽省</t>
  </si>
  <si>
    <t xml:space="preserve">  福建省</t>
  </si>
  <si>
    <t xml:space="preserve">    福建省（不含厦门对省内其他城市的区域间转移性收入）</t>
  </si>
  <si>
    <t xml:space="preserve">    福建省（不含省内其他城市对厦门的区域间转移性支出）</t>
  </si>
  <si>
    <t xml:space="preserve">    厦门市（不含省内其他城市对厦门的区域间转移性收入）</t>
  </si>
  <si>
    <t xml:space="preserve">    厦门市（不含厦门对省内其他城市的区域间转移性支出）</t>
  </si>
  <si>
    <t xml:space="preserve">  江西省</t>
  </si>
  <si>
    <t xml:space="preserve">  山东省</t>
  </si>
  <si>
    <t xml:space="preserve">    山东省（不含青岛对省内其他城市的区域间转移性收入）</t>
  </si>
  <si>
    <t xml:space="preserve">    山东省（不含省内其他城市对青岛的区域间转移性支出）</t>
  </si>
  <si>
    <t xml:space="preserve">    青岛市（不含省内其他城市对青岛的区域间转移性收入）</t>
  </si>
  <si>
    <t xml:space="preserve">    青岛市（不含青岛对省内其他城市的区域间转移性支出）</t>
  </si>
  <si>
    <t xml:space="preserve">  河南省</t>
  </si>
  <si>
    <t xml:space="preserve">  湖北省</t>
  </si>
  <si>
    <t xml:space="preserve">  湖南省</t>
  </si>
  <si>
    <t xml:space="preserve">  广东省</t>
  </si>
  <si>
    <t xml:space="preserve">    广东省（不含深圳对省内其他城市的区域间转移性收入）</t>
  </si>
  <si>
    <t xml:space="preserve">    广东省（不含省内其他城市对深圳的区域间转移性支出）</t>
  </si>
  <si>
    <t xml:space="preserve">    深圳市（不含省内其他城市对深圳的区域间转移性收入）</t>
  </si>
  <si>
    <t xml:space="preserve">    深圳市（不含深圳对省内其他城市的区域间转移性支出）</t>
  </si>
  <si>
    <t xml:space="preserve">  广西壮族自治区</t>
  </si>
  <si>
    <t xml:space="preserve">  海南省</t>
  </si>
  <si>
    <t xml:space="preserve">  重庆市</t>
  </si>
  <si>
    <t xml:space="preserve">  四川省</t>
  </si>
  <si>
    <t xml:space="preserve">  贵州省</t>
  </si>
  <si>
    <t xml:space="preserve">  云南省</t>
  </si>
  <si>
    <t xml:space="preserve">  西藏自治区</t>
  </si>
  <si>
    <t xml:space="preserve">  陕西省</t>
  </si>
  <si>
    <t xml:space="preserve">  甘肃省</t>
  </si>
  <si>
    <t xml:space="preserve">  青海省</t>
  </si>
  <si>
    <t xml:space="preserve">  宁夏回族自治区</t>
  </si>
  <si>
    <t xml:space="preserve">  新疆维吾尔自治区</t>
  </si>
  <si>
    <t xml:space="preserve">  新疆生产建设兵团</t>
  </si>
  <si>
    <t>1102101接受其他地区援助收入</t>
  </si>
  <si>
    <t>2302101援助其他地区支出</t>
  </si>
  <si>
    <t xml:space="preserve">    辽宁省（不含大连对省内其他城市的援助收入）</t>
  </si>
  <si>
    <t xml:space="preserve">    辽宁省（不含省内其他城市对大连的援助支出）</t>
  </si>
  <si>
    <t xml:space="preserve">    大连市（不含省内其他城市对大连的援助收入）</t>
  </si>
  <si>
    <t xml:space="preserve">    大连市（不含大连对省内其他城市的援助支出）</t>
  </si>
  <si>
    <t xml:space="preserve">    浙江省（不含宁波对省内其他城市的援助收入）</t>
  </si>
  <si>
    <t xml:space="preserve">    浙江省（不含省内其他城市对宁波的援助支出）</t>
  </si>
  <si>
    <t xml:space="preserve">    宁波市（不含省内其他城市对宁波的援助收入）</t>
  </si>
  <si>
    <t xml:space="preserve">    宁波市（不含宁波对省内其他城市的援助支出）</t>
  </si>
  <si>
    <t xml:space="preserve">    福建省（不含厦门对省内其他城市的援助收入）</t>
  </si>
  <si>
    <t xml:space="preserve">    福建省（不含省内其他城市对厦门的援助支出）</t>
  </si>
  <si>
    <t xml:space="preserve">    厦门市（不含省内其他城市对厦门的援助收入）</t>
  </si>
  <si>
    <t xml:space="preserve">    厦门市（不含厦门对省内其他城市的援助支出）</t>
  </si>
  <si>
    <t xml:space="preserve">    山东省（不含青岛对省内其他城市的援助收入）</t>
  </si>
  <si>
    <t xml:space="preserve">    山东省（不含省内其他城市对青岛的援助支出）</t>
  </si>
  <si>
    <t xml:space="preserve">    青岛市（不含省内其他城市对青岛的援助收入）</t>
  </si>
  <si>
    <t xml:space="preserve">    青岛市（不含青岛对省内其他城市的援助支出）</t>
  </si>
  <si>
    <t xml:space="preserve">    广东省（不含深圳对省内其他城市的援助收入）</t>
  </si>
  <si>
    <t xml:space="preserve">    广东省（不含省内其他城市对深圳的援助支出）</t>
  </si>
  <si>
    <t xml:space="preserve">    深圳市（不含省内其他城市对深圳的援助收入）</t>
  </si>
  <si>
    <t xml:space="preserve">    深圳市（不含深圳对省内其他城市的援助支出）</t>
  </si>
  <si>
    <t>1102102生态保护补偿转移性收入</t>
  </si>
  <si>
    <t>2302102生态保护补偿转移性支出</t>
  </si>
  <si>
    <t xml:space="preserve">    辽宁省（不含大连对省内其他城市的生态保护补偿转移性收入）</t>
  </si>
  <si>
    <t xml:space="preserve">    辽宁省（不含省内其他城市对大连的生态保护补偿转移性支出）</t>
  </si>
  <si>
    <t xml:space="preserve">    大连市（不含省内其他城市对大连的生态保护补偿转移性收入）</t>
  </si>
  <si>
    <t xml:space="preserve">    大连市（不含大连对省内其他城市的生态保护补偿转移性支出）</t>
  </si>
  <si>
    <t xml:space="preserve">    浙江省（不含宁波对省内其他城市的生态保护补偿转移性收入）</t>
  </si>
  <si>
    <t xml:space="preserve">    浙江省（不含省内其他城市对宁波的生态保护补偿转移性支出）</t>
  </si>
  <si>
    <t xml:space="preserve">    宁波市（不含省内其他城市对宁波的生态保护补偿转移性收入）</t>
  </si>
  <si>
    <t xml:space="preserve">    宁波市（不含宁波对省内其他城市的生态保护补偿转移性支出）</t>
  </si>
  <si>
    <t xml:space="preserve">    福建省（不含厦门对省内其他城市的生态保护补偿转移性收入）</t>
  </si>
  <si>
    <t xml:space="preserve">    福建省（不含省内其他城市对厦门的生态保护补偿转移性支出）</t>
  </si>
  <si>
    <t xml:space="preserve">    厦门市（不含省内其他城市对厦门的生态保护补偿转移性收入）</t>
  </si>
  <si>
    <t xml:space="preserve">    厦门市（不含厦门对省内其他城市的生态保护补偿转移性支出）</t>
  </si>
  <si>
    <t xml:space="preserve">    山东省（不含青岛对省内其他城市的生态保护补偿转移性收入）</t>
  </si>
  <si>
    <t xml:space="preserve">    山东省（不含省内其他城市对青岛的生态保护补偿转移性支出）</t>
  </si>
  <si>
    <t xml:space="preserve">    青岛市（不含省内其他城市对青岛的生态保护补偿转移性收入）</t>
  </si>
  <si>
    <t xml:space="preserve">    青岛市（不含青岛对省内其他城市的生态保护补偿转移性支出）</t>
  </si>
  <si>
    <t xml:space="preserve">    广东省（不含深圳对省内其他城市的生态保护补偿转移性收入）</t>
  </si>
  <si>
    <t xml:space="preserve">    广东省（不含省内其他城市对深圳的生态保护补偿转移性支出）</t>
  </si>
  <si>
    <t xml:space="preserve">    深圳市（不含省内其他城市对深圳的生态保护补偿转移性收入）</t>
  </si>
  <si>
    <t xml:space="preserve">    深圳市（不含深圳对省内其他城市的生态保护补偿转移性支出）</t>
  </si>
  <si>
    <t>1102103土地指标调剂转移性收入</t>
  </si>
  <si>
    <t>2302103土地指标调剂转移性支出</t>
  </si>
  <si>
    <t xml:space="preserve">    辽宁省（不含大连对省内其他城市的土地指标调剂转移性收入）</t>
  </si>
  <si>
    <t xml:space="preserve">    辽宁省（不含省内其他城市对大连的土地指标调剂转移性支出）</t>
  </si>
  <si>
    <t xml:space="preserve">    大连市（不含省内其他城市对大连的土地指标调剂转移性收入）</t>
  </si>
  <si>
    <t xml:space="preserve">    大连市（不含大连对省内其他城市的土地指标调剂转移性支出）</t>
  </si>
  <si>
    <t xml:space="preserve">    浙江省（不含宁波对省内其他城市的土地指标调剂转移性收入）</t>
  </si>
  <si>
    <t xml:space="preserve">    浙江省（不含省内其他城市对宁波的土地指标调剂转移性支出）</t>
  </si>
  <si>
    <t xml:space="preserve">    宁波市（不含省内其他城市对宁波的土地指标调剂转移性收入）</t>
  </si>
  <si>
    <t xml:space="preserve">    宁波市（不含宁波对省内其他城市的土地指标调剂转移性支出）</t>
  </si>
  <si>
    <t xml:space="preserve">    福建省（不含厦门对省内其他城市的土地指标调剂转移性收入）</t>
  </si>
  <si>
    <t xml:space="preserve">    福建省（不含省内其他城市对厦门的土地指标调剂转移性支出）</t>
  </si>
  <si>
    <t xml:space="preserve">    厦门市（不含省内其他城市对厦门的土地指标调剂转移性收入）</t>
  </si>
  <si>
    <t xml:space="preserve">    厦门市（不含厦门对省内其他城市的土地指标调剂转移性支出）</t>
  </si>
  <si>
    <t xml:space="preserve">    山东省（不含青岛对省内其他城市的土地指标调剂转移性收入）</t>
  </si>
  <si>
    <t xml:space="preserve">    山东省（不含省内其他城市对青岛的土地指标调剂转移性支出）</t>
  </si>
  <si>
    <t xml:space="preserve">    青岛市（不含省内其他城市对青岛的土地指标调剂转移性收入）</t>
  </si>
  <si>
    <t xml:space="preserve">    青岛市（不含青岛对省内其他城市的土地指标调剂转移性支出）</t>
  </si>
  <si>
    <t xml:space="preserve">    广东省（不含深圳对省内其他城市的土地指标调剂转移性收入）</t>
  </si>
  <si>
    <t xml:space="preserve">    广东省（不含省内其他城市对深圳的土地指标调剂转移性支出）</t>
  </si>
  <si>
    <t xml:space="preserve">    深圳市（不含省内其他城市对深圳的土地指标调剂转移性收入）</t>
  </si>
  <si>
    <t xml:space="preserve">    深圳市（不含深圳对省内其他城市的土地指标调剂转移性支出）</t>
  </si>
  <si>
    <t>1102199其他转移性收入</t>
  </si>
  <si>
    <t>2302199其他转移性支出</t>
  </si>
  <si>
    <t xml:space="preserve">    辽宁省（不含大连对省内其他城市的其他转移性收入）</t>
  </si>
  <si>
    <t xml:space="preserve">    辽宁省（不含省内其他城市对大连的其他转移性支出）</t>
  </si>
  <si>
    <t xml:space="preserve">    大连市（不含省内其他城市对大连的其他转移性收入）</t>
  </si>
  <si>
    <t xml:space="preserve">    大连市（不含大连对省内其他城市的其他转移性支出）</t>
  </si>
  <si>
    <t xml:space="preserve">    浙江省（不含宁波对省内其他城市的其他转移性收入）</t>
  </si>
  <si>
    <t xml:space="preserve">    浙江省（不含省内其他城市对宁波的其他转移性支出）</t>
  </si>
  <si>
    <t xml:space="preserve">    宁波市（不含省内其他城市对宁波的其他转移性收入）</t>
  </si>
  <si>
    <t xml:space="preserve">    宁波市（不含宁波对省内其他城市的其他转移性支出）</t>
  </si>
  <si>
    <t xml:space="preserve">    福建省（不含厦门对省内其他城市的其他转移性收入）</t>
  </si>
  <si>
    <t xml:space="preserve">    福建省（不含省内其他城市对厦门的其他转移性支出）</t>
  </si>
  <si>
    <t xml:space="preserve">    厦门市（不含省内其他城市对厦门的其他转移性收入）</t>
  </si>
  <si>
    <t xml:space="preserve">    厦门市（不含厦门对省内其他城市的其他转移性支出）</t>
  </si>
  <si>
    <t xml:space="preserve">    山东省（不含青岛对省内其他城市的其他转移性收入）</t>
  </si>
  <si>
    <t xml:space="preserve">    山东省（不含省内其他城市对青岛的其他转移性支出）</t>
  </si>
  <si>
    <t xml:space="preserve">    青岛市（不含省内其他城市对青岛的其他转移性收入）</t>
  </si>
  <si>
    <t xml:space="preserve">    青岛市（不含青岛对省内其他城市的其他转移性支出）</t>
  </si>
  <si>
    <t xml:space="preserve">    广东省（不含深圳对省内其他城市的其他转移性收入）</t>
  </si>
  <si>
    <t xml:space="preserve">    广东省（不含省内其他城市对深圳的其他转移性支出）</t>
  </si>
  <si>
    <t xml:space="preserve">    深圳市（不含省内其他城市对深圳的其他转移性收入）</t>
  </si>
  <si>
    <t xml:space="preserve">    深圳市（不含深圳对省内其他城市的其他转移性支出）</t>
  </si>
</sst>
</file>

<file path=xl/styles.xml><?xml version="1.0" encoding="utf-8"?>
<styleSheet xmlns="http://schemas.openxmlformats.org/spreadsheetml/2006/main">
  <numFmts count="4">
    <numFmt numFmtId="176" formatCode="* #,##0;* \-#,##0;* &quot;-&quot;;@"/>
    <numFmt numFmtId="177" formatCode="&quot;￥&quot;* _-#,##0.00;&quot;￥&quot;* \-#,##0.00;&quot;￥&quot;* _-&quot;-&quot;??;@"/>
    <numFmt numFmtId="178" formatCode="* #,##0.00;* \-#,##0.00;* &quot;-&quot;??;@"/>
    <numFmt numFmtId="179" formatCode="&quot;￥&quot;* _-#,##0;&quot;￥&quot;* \-#,##0;&quot;￥&quot;* _-&quot;-&quot;;@"/>
  </numFmts>
  <fonts count="27">
    <font>
      <sz val="12"/>
      <color rgb="FF000000"/>
      <name val="宋体"/>
      <charset val="134"/>
    </font>
    <font>
      <sz val="12"/>
      <name val="宋体"/>
      <charset val="134"/>
    </font>
    <font>
      <sz val="10"/>
      <name val="宋体"/>
      <charset val="134"/>
    </font>
    <font>
      <b/>
      <sz val="18"/>
      <name val="宋体"/>
      <charset val="134"/>
    </font>
    <font>
      <b/>
      <sz val="10"/>
      <name val="宋体"/>
      <charset val="134"/>
    </font>
    <font>
      <b/>
      <sz val="20"/>
      <name val="宋体"/>
      <charset val="134"/>
    </font>
    <font>
      <sz val="11"/>
      <name val="宋体"/>
      <charset val="134"/>
    </font>
    <font>
      <b/>
      <sz val="10"/>
      <name val="Arial"/>
      <charset val="134"/>
    </font>
    <font>
      <sz val="11"/>
      <color rgb="FF9C0006"/>
      <name val="宋体"/>
      <charset val="134"/>
      <scheme val="minor"/>
    </font>
    <font>
      <b/>
      <sz val="11"/>
      <color rgb="FF3F3F3F"/>
      <name val="宋体"/>
      <charset val="134"/>
      <scheme val="minor"/>
    </font>
    <font>
      <u/>
      <sz val="11"/>
      <color rgb="FF0000FF"/>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b/>
      <sz val="11"/>
      <color rgb="FFFFFFFF"/>
      <name val="宋体"/>
      <charset val="134"/>
      <scheme val="minor"/>
    </font>
    <font>
      <b/>
      <sz val="11"/>
      <color theme="3"/>
      <name val="宋体"/>
      <charset val="134"/>
      <scheme val="minor"/>
    </font>
    <font>
      <sz val="11"/>
      <color rgb="FFFF0000"/>
      <name val="宋体"/>
      <charset val="134"/>
      <scheme val="minor"/>
    </font>
    <font>
      <u/>
      <sz val="11"/>
      <color rgb="FF800080"/>
      <name val="宋体"/>
      <charset val="134"/>
      <scheme val="minor"/>
    </font>
    <font>
      <b/>
      <sz val="11"/>
      <color rgb="FFFA7D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sz val="11"/>
      <color rgb="FF9C6500"/>
      <name val="宋体"/>
      <charset val="134"/>
      <scheme val="minor"/>
    </font>
  </fonts>
  <fills count="39">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solid">
        <fgColor rgb="FFFFFFFF"/>
        <bgColor indexed="64"/>
      </patternFill>
    </fill>
    <fill>
      <patternFill patternType="solid">
        <fgColor theme="0" tint="-0.25"/>
        <bgColor indexed="64"/>
      </patternFill>
    </fill>
    <fill>
      <patternFill patternType="mediumGray">
        <fgColor rgb="FFFFFFFF"/>
        <bgColor rgb="FF66FF99"/>
      </patternFill>
    </fill>
    <fill>
      <patternFill patternType="solid">
        <fgColor rgb="FFFFC7CE"/>
        <bgColor indexed="64"/>
      </patternFill>
    </fill>
    <fill>
      <patternFill patternType="solid">
        <fgColor rgb="FFF2F2F2"/>
        <bgColor indexed="64"/>
      </patternFill>
    </fill>
    <fill>
      <patternFill patternType="solid">
        <fgColor theme="5"/>
        <bgColor indexed="64"/>
      </patternFill>
    </fill>
    <fill>
      <patternFill patternType="solid">
        <fgColor theme="9" tint="0.8"/>
        <bgColor indexed="64"/>
      </patternFill>
    </fill>
    <fill>
      <patternFill patternType="solid">
        <fgColor theme="6" tint="0.6"/>
        <bgColor indexed="64"/>
      </patternFill>
    </fill>
    <fill>
      <patternFill patternType="solid">
        <fgColor theme="4" tint="0.4"/>
        <bgColor indexed="64"/>
      </patternFill>
    </fill>
    <fill>
      <patternFill patternType="solid">
        <fgColor theme="6" tint="0.4"/>
        <bgColor indexed="64"/>
      </patternFill>
    </fill>
    <fill>
      <patternFill patternType="solid">
        <fgColor theme="6" tint="0.8"/>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9" tint="0.6"/>
        <bgColor indexed="64"/>
      </patternFill>
    </fill>
    <fill>
      <patternFill patternType="solid">
        <fgColor theme="7" tint="0.8"/>
        <bgColor indexed="64"/>
      </patternFill>
    </fill>
    <fill>
      <patternFill patternType="solid">
        <fgColor theme="5" tint="0.4"/>
        <bgColor indexed="64"/>
      </patternFill>
    </fill>
    <fill>
      <patternFill patternType="solid">
        <fgColor theme="8" tint="0.6"/>
        <bgColor indexed="64"/>
      </patternFill>
    </fill>
    <fill>
      <patternFill patternType="solid">
        <fgColor theme="7" tint="0.6"/>
        <bgColor indexed="64"/>
      </patternFill>
    </fill>
    <fill>
      <patternFill patternType="solid">
        <fgColor theme="7" tint="0.4"/>
        <bgColor indexed="64"/>
      </patternFill>
    </fill>
    <fill>
      <patternFill patternType="solid">
        <fgColor rgb="FFC6EFCE"/>
        <bgColor indexed="64"/>
      </patternFill>
    </fill>
    <fill>
      <patternFill patternType="solid">
        <fgColor theme="4"/>
        <bgColor indexed="64"/>
      </patternFill>
    </fill>
    <fill>
      <patternFill patternType="solid">
        <fgColor theme="8" tint="0.8"/>
        <bgColor indexed="64"/>
      </patternFill>
    </fill>
    <fill>
      <patternFill patternType="solid">
        <fgColor rgb="FFFFEB9C"/>
        <bgColor indexed="64"/>
      </patternFill>
    </fill>
    <fill>
      <patternFill patternType="solid">
        <fgColor theme="8"/>
        <bgColor indexed="64"/>
      </patternFill>
    </fill>
    <fill>
      <patternFill patternType="solid">
        <fgColor theme="5" tint="0.8"/>
        <bgColor indexed="64"/>
      </patternFill>
    </fill>
    <fill>
      <patternFill patternType="solid">
        <fgColor theme="4" tint="0.8"/>
        <bgColor indexed="64"/>
      </patternFill>
    </fill>
    <fill>
      <patternFill patternType="solid">
        <fgColor theme="9"/>
        <bgColor indexed="64"/>
      </patternFill>
    </fill>
    <fill>
      <patternFill patternType="solid">
        <fgColor theme="6"/>
        <bgColor indexed="64"/>
      </patternFill>
    </fill>
    <fill>
      <patternFill patternType="solid">
        <fgColor theme="4" tint="0.6"/>
        <bgColor indexed="64"/>
      </patternFill>
    </fill>
    <fill>
      <patternFill patternType="solid">
        <fgColor theme="8" tint="0.4"/>
        <bgColor indexed="64"/>
      </patternFill>
    </fill>
    <fill>
      <patternFill patternType="solid">
        <fgColor theme="7"/>
        <bgColor indexed="64"/>
      </patternFill>
    </fill>
    <fill>
      <patternFill patternType="solid">
        <fgColor theme="5" tint="0.6"/>
        <bgColor indexed="64"/>
      </patternFill>
    </fill>
    <fill>
      <patternFill patternType="solid">
        <fgColor theme="9" tint="0.4"/>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5"/>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49">
    <xf numFmtId="0" fontId="0" fillId="0" borderId="0"/>
    <xf numFmtId="179" fontId="7" fillId="0" borderId="0" applyFont="0" applyFill="0" applyBorder="0" applyAlignment="0" applyProtection="0"/>
    <xf numFmtId="0" fontId="12" fillId="15" borderId="0" applyNumberFormat="0" applyBorder="0" applyAlignment="0" applyProtection="0">
      <alignment vertical="center"/>
    </xf>
    <xf numFmtId="0" fontId="13" fillId="16" borderId="11" applyNumberFormat="0" applyAlignment="0" applyProtection="0">
      <alignment vertical="center"/>
    </xf>
    <xf numFmtId="177" fontId="7" fillId="0" borderId="0" applyFont="0" applyFill="0" applyBorder="0" applyAlignment="0" applyProtection="0"/>
    <xf numFmtId="176" fontId="7" fillId="0" borderId="0" applyFont="0" applyFill="0" applyBorder="0" applyAlignment="0" applyProtection="0"/>
    <xf numFmtId="0" fontId="12" fillId="12" borderId="0" applyNumberFormat="0" applyBorder="0" applyAlignment="0" applyProtection="0">
      <alignment vertical="center"/>
    </xf>
    <xf numFmtId="0" fontId="8" fillId="8" borderId="0" applyNumberFormat="0" applyBorder="0" applyAlignment="0" applyProtection="0">
      <alignment vertical="center"/>
    </xf>
    <xf numFmtId="178" fontId="7" fillId="0" borderId="0" applyFont="0" applyFill="0" applyBorder="0" applyAlignment="0" applyProtection="0"/>
    <xf numFmtId="0" fontId="11" fillId="14" borderId="0" applyNumberFormat="0" applyBorder="0" applyAlignment="0" applyProtection="0">
      <alignment vertical="center"/>
    </xf>
    <xf numFmtId="0" fontId="10" fillId="0" borderId="0" applyNumberFormat="0" applyFill="0" applyBorder="0" applyAlignment="0" applyProtection="0">
      <alignment vertical="center"/>
    </xf>
    <xf numFmtId="9" fontId="7" fillId="0" borderId="0" applyFont="0" applyFill="0" applyBorder="0" applyAlignment="0" applyProtection="0"/>
    <xf numFmtId="0" fontId="17" fillId="0" borderId="0" applyNumberFormat="0" applyFill="0" applyBorder="0" applyAlignment="0" applyProtection="0">
      <alignment vertical="center"/>
    </xf>
    <xf numFmtId="0" fontId="12" fillId="18" borderId="14" applyNumberFormat="0" applyFont="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4" fillId="0" borderId="16" applyNumberFormat="0" applyFill="0" applyAlignment="0" applyProtection="0">
      <alignment vertical="center"/>
    </xf>
    <xf numFmtId="0" fontId="11" fillId="13" borderId="0" applyNumberFormat="0" applyBorder="0" applyAlignment="0" applyProtection="0">
      <alignment vertical="center"/>
    </xf>
    <xf numFmtId="0" fontId="15" fillId="0" borderId="13" applyNumberFormat="0" applyFill="0" applyAlignment="0" applyProtection="0">
      <alignment vertical="center"/>
    </xf>
    <xf numFmtId="0" fontId="11" fillId="24" borderId="0" applyNumberFormat="0" applyBorder="0" applyAlignment="0" applyProtection="0">
      <alignment vertical="center"/>
    </xf>
    <xf numFmtId="0" fontId="9" fillId="9" borderId="10" applyNumberFormat="0" applyAlignment="0" applyProtection="0">
      <alignment vertical="center"/>
    </xf>
    <xf numFmtId="0" fontId="18" fillId="9" borderId="11" applyNumberFormat="0" applyAlignment="0" applyProtection="0">
      <alignment vertical="center"/>
    </xf>
    <xf numFmtId="0" fontId="14" fillId="17" borderId="12" applyNumberFormat="0" applyAlignment="0" applyProtection="0">
      <alignment vertical="center"/>
    </xf>
    <xf numFmtId="0" fontId="12" fillId="11" borderId="0" applyNumberFormat="0" applyBorder="0" applyAlignment="0" applyProtection="0">
      <alignment vertical="center"/>
    </xf>
    <xf numFmtId="0" fontId="11" fillId="10" borderId="0" applyNumberFormat="0" applyBorder="0" applyAlignment="0" applyProtection="0">
      <alignment vertical="center"/>
    </xf>
    <xf numFmtId="0" fontId="23" fillId="0" borderId="17" applyNumberFormat="0" applyFill="0" applyAlignment="0" applyProtection="0">
      <alignment vertical="center"/>
    </xf>
    <xf numFmtId="0" fontId="20" fillId="0" borderId="15" applyNumberFormat="0" applyFill="0" applyAlignment="0" applyProtection="0">
      <alignment vertical="center"/>
    </xf>
    <xf numFmtId="0" fontId="25" fillId="25" borderId="0" applyNumberFormat="0" applyBorder="0" applyAlignment="0" applyProtection="0">
      <alignment vertical="center"/>
    </xf>
    <xf numFmtId="0" fontId="26" fillId="28" borderId="0" applyNumberFormat="0" applyBorder="0" applyAlignment="0" applyProtection="0">
      <alignment vertical="center"/>
    </xf>
    <xf numFmtId="0" fontId="12" fillId="27" borderId="0" applyNumberFormat="0" applyBorder="0" applyAlignment="0" applyProtection="0">
      <alignment vertical="center"/>
    </xf>
    <xf numFmtId="0" fontId="11" fillId="26" borderId="0" applyNumberFormat="0" applyBorder="0" applyAlignment="0" applyProtection="0">
      <alignment vertical="center"/>
    </xf>
    <xf numFmtId="0" fontId="12" fillId="31" borderId="0" applyNumberFormat="0" applyBorder="0" applyAlignment="0" applyProtection="0">
      <alignment vertical="center"/>
    </xf>
    <xf numFmtId="0" fontId="12" fillId="34" borderId="0" applyNumberFormat="0" applyBorder="0" applyAlignment="0" applyProtection="0">
      <alignment vertical="center"/>
    </xf>
    <xf numFmtId="0" fontId="12" fillId="30" borderId="0" applyNumberFormat="0" applyBorder="0" applyAlignment="0" applyProtection="0">
      <alignment vertical="center"/>
    </xf>
    <xf numFmtId="0" fontId="12" fillId="37" borderId="0" applyNumberFormat="0" applyBorder="0" applyAlignment="0" applyProtection="0">
      <alignment vertical="center"/>
    </xf>
    <xf numFmtId="0" fontId="11" fillId="33" borderId="0" applyNumberFormat="0" applyBorder="0" applyAlignment="0" applyProtection="0">
      <alignment vertical="center"/>
    </xf>
    <xf numFmtId="0" fontId="11" fillId="36"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1" fillId="29" borderId="0" applyNumberFormat="0" applyBorder="0" applyAlignment="0" applyProtection="0">
      <alignment vertical="center"/>
    </xf>
    <xf numFmtId="0" fontId="12" fillId="22" borderId="0" applyNumberFormat="0" applyBorder="0" applyAlignment="0" applyProtection="0">
      <alignment vertical="center"/>
    </xf>
    <xf numFmtId="0" fontId="11" fillId="35" borderId="0" applyNumberFormat="0" applyBorder="0" applyAlignment="0" applyProtection="0">
      <alignment vertical="center"/>
    </xf>
    <xf numFmtId="0" fontId="11" fillId="32" borderId="0" applyNumberFormat="0" applyBorder="0" applyAlignment="0" applyProtection="0">
      <alignment vertical="center"/>
    </xf>
    <xf numFmtId="0" fontId="12" fillId="19" borderId="0" applyNumberFormat="0" applyBorder="0" applyAlignment="0" applyProtection="0">
      <alignment vertical="center"/>
    </xf>
    <xf numFmtId="0" fontId="11" fillId="38" borderId="0" applyNumberFormat="0" applyBorder="0" applyAlignment="0" applyProtection="0">
      <alignment vertical="center"/>
    </xf>
  </cellStyleXfs>
  <cellXfs count="49">
    <xf numFmtId="0" fontId="0" fillId="0" borderId="0" xfId="0" applyFont="1"/>
    <xf numFmtId="0" fontId="1" fillId="0" borderId="0" xfId="0" applyFont="1"/>
    <xf numFmtId="0" fontId="2" fillId="0" borderId="0" xfId="0" applyFont="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3" fontId="2" fillId="3" borderId="1" xfId="0" applyNumberFormat="1" applyFont="1" applyFill="1" applyBorder="1" applyAlignment="1">
      <alignment horizontal="right" vertical="center"/>
    </xf>
    <xf numFmtId="0" fontId="4" fillId="2" borderId="4"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3" fontId="2" fillId="4" borderId="1" xfId="0" applyNumberFormat="1" applyFont="1" applyFill="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3" fontId="2" fillId="4" borderId="2" xfId="0" applyNumberFormat="1" applyFont="1" applyFill="1" applyBorder="1" applyAlignment="1">
      <alignment horizontal="right" vertical="center"/>
    </xf>
    <xf numFmtId="3" fontId="2" fillId="4" borderId="5" xfId="0" applyNumberFormat="1" applyFont="1" applyFill="1" applyBorder="1" applyAlignment="1">
      <alignment horizontal="righ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0" borderId="0" xfId="0" applyFont="1" applyAlignment="1">
      <alignment horizontal="left" vertical="center"/>
    </xf>
    <xf numFmtId="0" fontId="2" fillId="2" borderId="1"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vertical="center"/>
    </xf>
    <xf numFmtId="3" fontId="2" fillId="3" borderId="5" xfId="0" applyNumberFormat="1" applyFont="1" applyFill="1" applyBorder="1" applyAlignment="1">
      <alignment horizontal="right" vertical="center"/>
    </xf>
    <xf numFmtId="0" fontId="2" fillId="2" borderId="1" xfId="0" applyFont="1" applyFill="1" applyBorder="1" applyAlignment="1">
      <alignment vertical="center"/>
    </xf>
    <xf numFmtId="3" fontId="1" fillId="2" borderId="1" xfId="0" applyNumberFormat="1" applyFont="1" applyFill="1" applyBorder="1"/>
    <xf numFmtId="0" fontId="2" fillId="2" borderId="1" xfId="0" applyFont="1" applyFill="1" applyBorder="1" applyAlignment="1">
      <alignment horizontal="center" vertical="center"/>
    </xf>
    <xf numFmtId="0" fontId="1" fillId="0" borderId="0" xfId="0" applyFont="1" applyAlignment="1">
      <alignment horizontal="right"/>
    </xf>
    <xf numFmtId="0" fontId="2" fillId="5" borderId="0" xfId="0" applyFont="1" applyFill="1" applyAlignment="1">
      <alignment horizontal="right" vertical="center"/>
    </xf>
    <xf numFmtId="0" fontId="2" fillId="6" borderId="1" xfId="0" applyFont="1" applyFill="1" applyBorder="1" applyAlignment="1">
      <alignment horizontal="left" vertical="center"/>
    </xf>
    <xf numFmtId="0" fontId="4" fillId="6" borderId="1" xfId="0" applyFont="1" applyFill="1" applyBorder="1" applyAlignment="1">
      <alignment vertical="center"/>
    </xf>
    <xf numFmtId="0" fontId="2" fillId="6" borderId="1" xfId="0" applyFont="1" applyFill="1" applyBorder="1" applyAlignment="1">
      <alignment vertical="center"/>
    </xf>
    <xf numFmtId="0" fontId="2" fillId="6" borderId="3" xfId="0" applyFont="1" applyFill="1" applyBorder="1" applyAlignment="1">
      <alignment horizontal="left" vertical="center"/>
    </xf>
    <xf numFmtId="3" fontId="2" fillId="2" borderId="1" xfId="0" applyNumberFormat="1" applyFont="1" applyFill="1" applyBorder="1" applyAlignment="1">
      <alignment horizontal="right" vertical="center"/>
    </xf>
    <xf numFmtId="0" fontId="4" fillId="6" borderId="1" xfId="0" applyFont="1" applyFill="1" applyBorder="1" applyAlignment="1">
      <alignment horizontal="center" vertical="center"/>
    </xf>
    <xf numFmtId="0" fontId="2" fillId="6" borderId="3" xfId="0" applyFont="1" applyFill="1" applyBorder="1" applyAlignment="1">
      <alignment vertical="center"/>
    </xf>
    <xf numFmtId="0" fontId="2" fillId="2" borderId="8" xfId="0" applyFont="1" applyFill="1" applyBorder="1" applyAlignment="1">
      <alignment vertical="center"/>
    </xf>
    <xf numFmtId="0" fontId="1" fillId="2" borderId="1" xfId="0" applyFont="1" applyFill="1" applyBorder="1"/>
    <xf numFmtId="0" fontId="5" fillId="0" borderId="0" xfId="0" applyFont="1" applyAlignment="1">
      <alignment horizontal="center" vertical="center"/>
    </xf>
    <xf numFmtId="0" fontId="6" fillId="7" borderId="1" xfId="0" applyFont="1" applyFill="1" applyBorder="1" applyAlignment="1">
      <alignment horizontal="left" vertical="center"/>
    </xf>
    <xf numFmtId="0" fontId="1" fillId="0" borderId="0" xfId="0" applyFont="1" applyAlignment="1">
      <alignment horizontal="right" vertical="center"/>
    </xf>
    <xf numFmtId="3" fontId="6" fillId="4" borderId="9" xfId="0" applyNumberFormat="1" applyFont="1" applyFill="1" applyBorder="1" applyAlignment="1">
      <alignment horizontal="left" vertical="center"/>
    </xf>
    <xf numFmtId="3" fontId="6" fillId="4" borderId="4" xfId="0" applyNumberFormat="1" applyFont="1" applyFill="1" applyBorder="1" applyAlignment="1">
      <alignment horizontal="left" vertical="center"/>
    </xf>
    <xf numFmtId="3" fontId="6" fillId="4" borderId="7" xfId="0" applyNumberFormat="1" applyFont="1" applyFill="1" applyBorder="1" applyAlignment="1">
      <alignment horizontal="left" vertical="center"/>
    </xf>
    <xf numFmtId="1" fontId="6" fillId="7" borderId="1" xfId="0" applyNumberFormat="1" applyFont="1" applyFill="1" applyBorder="1" applyAlignment="1">
      <alignment horizontal="left" vertical="center"/>
    </xf>
    <xf numFmtId="1" fontId="6" fillId="4" borderId="9"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Zeros="0" workbookViewId="0">
      <selection activeCell="A1" sqref="A1"/>
    </sheetView>
  </sheetViews>
  <sheetFormatPr defaultColWidth="9" defaultRowHeight="12.75" customHeight="1"/>
  <cols>
    <col min="1" max="1" width="18.5" customWidth="1"/>
    <col min="2" max="2" width="20.375" style="47" customWidth="1"/>
    <col min="3" max="6" width="3.25" customWidth="1"/>
    <col min="12" max="12" width="9.375" customWidth="1"/>
  </cols>
  <sheetData>
    <row r="1" customFormat="1" customHeight="1" spans="2:9">
      <c r="B1" s="47"/>
      <c r="G1" t="s">
        <v>0</v>
      </c>
      <c r="H1" t="s">
        <v>1</v>
      </c>
      <c r="I1" t="s">
        <v>2</v>
      </c>
    </row>
    <row r="2" customFormat="1" customHeight="1" spans="1:9">
      <c r="A2" t="s">
        <v>3</v>
      </c>
      <c r="B2" s="47" t="s">
        <v>4</v>
      </c>
      <c r="C2" s="47"/>
      <c r="G2" t="s">
        <v>5</v>
      </c>
      <c r="H2" t="s">
        <v>6</v>
      </c>
      <c r="I2" t="s">
        <v>7</v>
      </c>
    </row>
    <row r="3" customFormat="1" customHeight="1" spans="1:9">
      <c r="A3" t="s">
        <v>8</v>
      </c>
      <c r="B3" s="47" t="s">
        <v>9</v>
      </c>
      <c r="G3" t="s">
        <v>10</v>
      </c>
      <c r="H3" t="s">
        <v>11</v>
      </c>
      <c r="I3" t="s">
        <v>12</v>
      </c>
    </row>
    <row r="4" customFormat="1" customHeight="1" spans="1:9">
      <c r="A4" t="s">
        <v>13</v>
      </c>
      <c r="B4" s="47" t="s">
        <v>14</v>
      </c>
      <c r="G4" t="s">
        <v>15</v>
      </c>
      <c r="H4" t="s">
        <v>16</v>
      </c>
      <c r="I4" t="s">
        <v>17</v>
      </c>
    </row>
    <row r="5" customFormat="1" customHeight="1" spans="1:9">
      <c r="A5" t="s">
        <v>18</v>
      </c>
      <c r="B5" s="47" t="s">
        <v>19</v>
      </c>
      <c r="G5" t="s">
        <v>20</v>
      </c>
      <c r="H5" t="s">
        <v>21</v>
      </c>
      <c r="I5" t="s">
        <v>22</v>
      </c>
    </row>
    <row r="6" customFormat="1" customHeight="1" spans="1:9">
      <c r="A6" t="s">
        <v>23</v>
      </c>
      <c r="B6" s="47" t="s">
        <v>24</v>
      </c>
      <c r="G6" t="s">
        <v>25</v>
      </c>
      <c r="H6" t="s">
        <v>26</v>
      </c>
      <c r="I6" t="s">
        <v>27</v>
      </c>
    </row>
    <row r="7" customFormat="1" customHeight="1" spans="1:12">
      <c r="A7" t="s">
        <v>28</v>
      </c>
      <c r="B7" s="47" t="s">
        <v>29</v>
      </c>
      <c r="G7" t="s">
        <v>30</v>
      </c>
      <c r="H7" t="s">
        <v>31</v>
      </c>
      <c r="I7" t="s">
        <v>32</v>
      </c>
      <c r="L7" s="48"/>
    </row>
    <row r="8" customFormat="1" customHeight="1" spans="1:9">
      <c r="A8" t="s">
        <v>33</v>
      </c>
      <c r="B8" s="47" t="s">
        <v>29</v>
      </c>
      <c r="G8" t="s">
        <v>34</v>
      </c>
      <c r="H8" t="s">
        <v>35</v>
      </c>
      <c r="I8" t="s">
        <v>36</v>
      </c>
    </row>
    <row r="9" customFormat="1" customHeight="1" spans="1:9">
      <c r="A9" t="s">
        <v>37</v>
      </c>
      <c r="B9" s="47" t="s">
        <v>38</v>
      </c>
      <c r="G9" t="s">
        <v>39</v>
      </c>
      <c r="H9" t="s">
        <v>40</v>
      </c>
      <c r="I9" t="s">
        <v>41</v>
      </c>
    </row>
    <row r="10" customFormat="1" customHeight="1" spans="1:2">
      <c r="A10" t="s">
        <v>42</v>
      </c>
      <c r="B10" s="47" t="s">
        <v>43</v>
      </c>
    </row>
    <row r="11" customFormat="1" customHeight="1" spans="1:2">
      <c r="A11" t="s">
        <v>44</v>
      </c>
      <c r="B11" s="47" t="s">
        <v>45</v>
      </c>
    </row>
    <row r="12" customFormat="1" customHeight="1" spans="1:2">
      <c r="A12" t="s">
        <v>44</v>
      </c>
      <c r="B12" s="47" t="s">
        <v>46</v>
      </c>
    </row>
    <row r="13" customFormat="1" customHeight="1" spans="1:2">
      <c r="A13" t="s">
        <v>47</v>
      </c>
      <c r="B13" s="47" t="s">
        <v>45</v>
      </c>
    </row>
    <row r="14" customFormat="1" customHeight="1" spans="1:2">
      <c r="A14" t="s">
        <v>48</v>
      </c>
      <c r="B14" s="47" t="s">
        <v>46</v>
      </c>
    </row>
    <row r="15" customFormat="1" customHeight="1" spans="1:2">
      <c r="A15" t="s">
        <v>49</v>
      </c>
      <c r="B15" s="47" t="s">
        <v>45</v>
      </c>
    </row>
    <row r="16" customFormat="1" customHeight="1" spans="1:2">
      <c r="A16" t="s">
        <v>50</v>
      </c>
      <c r="B16" s="47" t="s">
        <v>51</v>
      </c>
    </row>
    <row r="17" customFormat="1" customHeight="1" spans="1:2">
      <c r="A17" t="s">
        <v>52</v>
      </c>
      <c r="B17" s="47" t="s">
        <v>53</v>
      </c>
    </row>
    <row r="18" customFormat="1" customHeight="1" spans="1:2">
      <c r="A18" t="s">
        <v>54</v>
      </c>
      <c r="B18" s="47" t="s">
        <v>55</v>
      </c>
    </row>
    <row r="19" customFormat="1" customHeight="1" spans="1:2">
      <c r="A19" t="s">
        <v>56</v>
      </c>
      <c r="B19" s="47" t="s">
        <v>57</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9"/>
  <sheetViews>
    <sheetView showGridLines="0" showZeros="0" defaultGridColor="0" colorId="8" workbookViewId="0">
      <selection activeCell="A1" sqref="A1"/>
    </sheetView>
  </sheetViews>
  <sheetFormatPr defaultColWidth="12.125" defaultRowHeight="15.55" customHeight="1" outlineLevelCol="3"/>
  <cols>
    <col min="1" max="1" width="54.375" style="1" customWidth="1"/>
    <col min="2" max="2" width="23" style="1" customWidth="1"/>
    <col min="3" max="3" width="54.375" style="1" customWidth="1"/>
    <col min="4" max="4" width="23" style="1" customWidth="1"/>
  </cols>
  <sheetData>
    <row r="1" ht="15.75" customHeight="1" spans="1:3">
      <c r="A1" s="2" t="s">
        <v>980</v>
      </c>
      <c r="B1" s="2"/>
      <c r="C1" s="3"/>
    </row>
    <row r="2" ht="42.75" customHeight="1" spans="1:4">
      <c r="A2" s="4" t="str">
        <f>'##BASEINFO'!$B$2&amp;"度"&amp;'##BASEINFO'!$B$7&amp;"区域间转移性收支表"</f>
        <v>2024年度淅川县区域间转移性收支表</v>
      </c>
      <c r="B2" s="4"/>
      <c r="C2" s="4"/>
      <c r="D2" s="4"/>
    </row>
    <row r="3" ht="17.25" customHeight="1" spans="1:4">
      <c r="A3" s="2"/>
      <c r="C3" s="3"/>
      <c r="D3" s="5" t="str">
        <f>"单位："&amp;'##BASEINFO'!$B$19</f>
        <v>单位：万元</v>
      </c>
    </row>
    <row r="4" ht="17.25" customHeight="1" spans="1:4">
      <c r="A4" s="6" t="s">
        <v>162</v>
      </c>
      <c r="B4" s="7" t="s">
        <v>109</v>
      </c>
      <c r="C4" s="6" t="s">
        <v>162</v>
      </c>
      <c r="D4" s="7" t="s">
        <v>109</v>
      </c>
    </row>
    <row r="5" ht="17.25" customHeight="1" spans="1:4">
      <c r="A5" s="8" t="s">
        <v>981</v>
      </c>
      <c r="B5" s="9">
        <f>SUM(B6:B11,B14:B18,B21:B22,B25:B26,B29:B32,B35:B47)</f>
        <v>0</v>
      </c>
      <c r="C5" s="10" t="s">
        <v>982</v>
      </c>
      <c r="D5" s="9">
        <f>SUM(D6:D11,D14:D18,D21:D22,D25:D26,D29:D32,D35:D47)</f>
        <v>0</v>
      </c>
    </row>
    <row r="6" ht="17.25" customHeight="1" spans="1:4">
      <c r="A6" s="11" t="s">
        <v>983</v>
      </c>
      <c r="B6" s="9">
        <f>B49+B92+B135+B178</f>
        <v>0</v>
      </c>
      <c r="C6" s="12" t="s">
        <v>983</v>
      </c>
      <c r="D6" s="9">
        <f>D49+D92+D135+D178</f>
        <v>0</v>
      </c>
    </row>
    <row r="7" ht="17.25" customHeight="1" spans="1:4">
      <c r="A7" s="11" t="s">
        <v>984</v>
      </c>
      <c r="B7" s="9">
        <f>B50+B93+B136+B179</f>
        <v>0</v>
      </c>
      <c r="C7" s="12" t="s">
        <v>984</v>
      </c>
      <c r="D7" s="9">
        <f>D50+D93+D136+D179</f>
        <v>0</v>
      </c>
    </row>
    <row r="8" ht="17.25" customHeight="1" spans="1:4">
      <c r="A8" s="11" t="s">
        <v>985</v>
      </c>
      <c r="B8" s="9">
        <f>B51+B94+B137+B180</f>
        <v>0</v>
      </c>
      <c r="C8" s="12" t="s">
        <v>985</v>
      </c>
      <c r="D8" s="9">
        <f>D51+D94+D137+D180</f>
        <v>0</v>
      </c>
    </row>
    <row r="9" ht="17.25" customHeight="1" spans="1:4">
      <c r="A9" s="11" t="s">
        <v>986</v>
      </c>
      <c r="B9" s="9">
        <f>B52+B95+B138+B181</f>
        <v>0</v>
      </c>
      <c r="C9" s="12" t="s">
        <v>986</v>
      </c>
      <c r="D9" s="9">
        <f>D52+D95+D138+D181</f>
        <v>0</v>
      </c>
    </row>
    <row r="10" ht="17.25" customHeight="1" spans="1:4">
      <c r="A10" s="11" t="s">
        <v>987</v>
      </c>
      <c r="B10" s="9">
        <f>B53+B96+B139+B182</f>
        <v>0</v>
      </c>
      <c r="C10" s="12" t="s">
        <v>987</v>
      </c>
      <c r="D10" s="9">
        <f>D53+D96+D139+D182</f>
        <v>0</v>
      </c>
    </row>
    <row r="11" ht="17.25" customHeight="1" spans="1:4">
      <c r="A11" s="11" t="s">
        <v>988</v>
      </c>
      <c r="B11" s="9">
        <f>SUM(B12:B13)</f>
        <v>0</v>
      </c>
      <c r="C11" s="12" t="s">
        <v>988</v>
      </c>
      <c r="D11" s="9">
        <f>SUM(D12:D13)</f>
        <v>0</v>
      </c>
    </row>
    <row r="12" ht="17.25" customHeight="1" spans="1:4">
      <c r="A12" s="11" t="s">
        <v>989</v>
      </c>
      <c r="B12" s="9">
        <f t="shared" ref="B12:B17" si="0">B55+B98+B141+B184</f>
        <v>0</v>
      </c>
      <c r="C12" s="12" t="s">
        <v>990</v>
      </c>
      <c r="D12" s="9">
        <f t="shared" ref="D12:D17" si="1">D55+D98+D141+D184</f>
        <v>0</v>
      </c>
    </row>
    <row r="13" ht="17.25" customHeight="1" spans="1:4">
      <c r="A13" s="11" t="s">
        <v>991</v>
      </c>
      <c r="B13" s="9">
        <f t="shared" si="0"/>
        <v>0</v>
      </c>
      <c r="C13" s="12" t="s">
        <v>992</v>
      </c>
      <c r="D13" s="9">
        <f t="shared" si="1"/>
        <v>0</v>
      </c>
    </row>
    <row r="14" ht="17.25" customHeight="1" spans="1:4">
      <c r="A14" s="11" t="s">
        <v>993</v>
      </c>
      <c r="B14" s="9">
        <f t="shared" si="0"/>
        <v>0</v>
      </c>
      <c r="C14" s="12" t="s">
        <v>993</v>
      </c>
      <c r="D14" s="9">
        <f t="shared" si="1"/>
        <v>0</v>
      </c>
    </row>
    <row r="15" ht="17.25" customHeight="1" spans="1:4">
      <c r="A15" s="11" t="s">
        <v>994</v>
      </c>
      <c r="B15" s="9">
        <f t="shared" si="0"/>
        <v>0</v>
      </c>
      <c r="C15" s="12" t="s">
        <v>994</v>
      </c>
      <c r="D15" s="9">
        <f t="shared" si="1"/>
        <v>0</v>
      </c>
    </row>
    <row r="16" ht="17.25" customHeight="1" spans="1:4">
      <c r="A16" s="11" t="s">
        <v>995</v>
      </c>
      <c r="B16" s="9">
        <f t="shared" si="0"/>
        <v>0</v>
      </c>
      <c r="C16" s="12" t="s">
        <v>995</v>
      </c>
      <c r="D16" s="9">
        <f t="shared" si="1"/>
        <v>0</v>
      </c>
    </row>
    <row r="17" ht="17.25" customHeight="1" spans="1:4">
      <c r="A17" s="11" t="s">
        <v>996</v>
      </c>
      <c r="B17" s="9">
        <f t="shared" si="0"/>
        <v>0</v>
      </c>
      <c r="C17" s="12" t="s">
        <v>996</v>
      </c>
      <c r="D17" s="9">
        <f t="shared" si="1"/>
        <v>0</v>
      </c>
    </row>
    <row r="18" ht="17.25" customHeight="1" spans="1:4">
      <c r="A18" s="11" t="s">
        <v>997</v>
      </c>
      <c r="B18" s="9">
        <f>SUM(B19:B20)</f>
        <v>0</v>
      </c>
      <c r="C18" s="12" t="s">
        <v>997</v>
      </c>
      <c r="D18" s="9">
        <f>SUM(D19:D20)</f>
        <v>0</v>
      </c>
    </row>
    <row r="19" ht="17.25" customHeight="1" spans="1:4">
      <c r="A19" s="11" t="s">
        <v>998</v>
      </c>
      <c r="B19" s="9">
        <f>B62+B105+B148+B191</f>
        <v>0</v>
      </c>
      <c r="C19" s="12" t="s">
        <v>999</v>
      </c>
      <c r="D19" s="9">
        <f>D62+D105+D148+D191</f>
        <v>0</v>
      </c>
    </row>
    <row r="20" ht="17.25" customHeight="1" spans="1:4">
      <c r="A20" s="11" t="s">
        <v>1000</v>
      </c>
      <c r="B20" s="9">
        <f>B63+B106+B149+B192</f>
        <v>0</v>
      </c>
      <c r="C20" s="12" t="s">
        <v>1001</v>
      </c>
      <c r="D20" s="9">
        <f>D63+D106+D149+D192</f>
        <v>0</v>
      </c>
    </row>
    <row r="21" ht="17.25" customHeight="1" spans="1:4">
      <c r="A21" s="11" t="s">
        <v>1002</v>
      </c>
      <c r="B21" s="9">
        <f>B64+B107+B150+B193</f>
        <v>0</v>
      </c>
      <c r="C21" s="12" t="s">
        <v>1002</v>
      </c>
      <c r="D21" s="9">
        <f>D64+D107+D150+D193</f>
        <v>0</v>
      </c>
    </row>
    <row r="22" ht="17.25" customHeight="1" spans="1:4">
      <c r="A22" s="11" t="s">
        <v>1003</v>
      </c>
      <c r="B22" s="9">
        <f>SUM(B23:B24)</f>
        <v>0</v>
      </c>
      <c r="C22" s="12" t="s">
        <v>1003</v>
      </c>
      <c r="D22" s="9">
        <f>SUM(D23:D24)</f>
        <v>0</v>
      </c>
    </row>
    <row r="23" ht="17.25" customHeight="1" spans="1:4">
      <c r="A23" s="11" t="s">
        <v>1004</v>
      </c>
      <c r="B23" s="9">
        <f>B66+B109+B152+B195</f>
        <v>0</v>
      </c>
      <c r="C23" s="12" t="s">
        <v>1005</v>
      </c>
      <c r="D23" s="9">
        <f>D66+D109+D152+D195</f>
        <v>0</v>
      </c>
    </row>
    <row r="24" ht="17.25" customHeight="1" spans="1:4">
      <c r="A24" s="11" t="s">
        <v>1006</v>
      </c>
      <c r="B24" s="9">
        <f>B67+B110+B153+B196</f>
        <v>0</v>
      </c>
      <c r="C24" s="12" t="s">
        <v>1007</v>
      </c>
      <c r="D24" s="9">
        <f>D67+D110+D153+D196</f>
        <v>0</v>
      </c>
    </row>
    <row r="25" ht="17.25" customHeight="1" spans="1:4">
      <c r="A25" s="11" t="s">
        <v>1008</v>
      </c>
      <c r="B25" s="9">
        <f>B68+B111+B154+B197</f>
        <v>0</v>
      </c>
      <c r="C25" s="12" t="s">
        <v>1008</v>
      </c>
      <c r="D25" s="9">
        <f>D68+D111+D154+D197</f>
        <v>0</v>
      </c>
    </row>
    <row r="26" ht="17.25" customHeight="1" spans="1:4">
      <c r="A26" s="11" t="s">
        <v>1009</v>
      </c>
      <c r="B26" s="9">
        <f>SUM(B27:B28)</f>
        <v>0</v>
      </c>
      <c r="C26" s="12" t="s">
        <v>1009</v>
      </c>
      <c r="D26" s="9">
        <f>SUM(D27:D28)</f>
        <v>0</v>
      </c>
    </row>
    <row r="27" ht="17.25" customHeight="1" spans="1:4">
      <c r="A27" s="11" t="s">
        <v>1010</v>
      </c>
      <c r="B27" s="9">
        <f>B70+B113+B156+B199</f>
        <v>0</v>
      </c>
      <c r="C27" s="12" t="s">
        <v>1011</v>
      </c>
      <c r="D27" s="9">
        <f>D70+D113+D156+D199</f>
        <v>0</v>
      </c>
    </row>
    <row r="28" ht="17.25" customHeight="1" spans="1:4">
      <c r="A28" s="11" t="s">
        <v>1012</v>
      </c>
      <c r="B28" s="9">
        <f>B71+B114+B157+B200</f>
        <v>0</v>
      </c>
      <c r="C28" s="12" t="s">
        <v>1013</v>
      </c>
      <c r="D28" s="9">
        <f>D71+D114+D157+D200</f>
        <v>0</v>
      </c>
    </row>
    <row r="29" ht="17.25" customHeight="1" spans="1:4">
      <c r="A29" s="11" t="s">
        <v>1014</v>
      </c>
      <c r="B29" s="9">
        <f>B72+B115+B158+B201</f>
        <v>0</v>
      </c>
      <c r="C29" s="12" t="s">
        <v>1014</v>
      </c>
      <c r="D29" s="9">
        <f>D72+D115+D158+D201</f>
        <v>0</v>
      </c>
    </row>
    <row r="30" ht="17.25" customHeight="1" spans="1:4">
      <c r="A30" s="11" t="s">
        <v>1015</v>
      </c>
      <c r="B30" s="9">
        <f>B73+B116+B159+B202</f>
        <v>0</v>
      </c>
      <c r="C30" s="12" t="s">
        <v>1015</v>
      </c>
      <c r="D30" s="9">
        <f>D73+D116+D159+D202</f>
        <v>0</v>
      </c>
    </row>
    <row r="31" ht="17.25" customHeight="1" spans="1:4">
      <c r="A31" s="11" t="s">
        <v>1016</v>
      </c>
      <c r="B31" s="9">
        <f>B74+B117+B160+B203</f>
        <v>0</v>
      </c>
      <c r="C31" s="12" t="s">
        <v>1016</v>
      </c>
      <c r="D31" s="9">
        <f>D74+D117+D160+D203</f>
        <v>0</v>
      </c>
    </row>
    <row r="32" ht="17.25" customHeight="1" spans="1:4">
      <c r="A32" s="11" t="s">
        <v>1017</v>
      </c>
      <c r="B32" s="9">
        <f>SUM(B33:B34)</f>
        <v>0</v>
      </c>
      <c r="C32" s="12" t="s">
        <v>1017</v>
      </c>
      <c r="D32" s="9">
        <f>SUM(D33:D34)</f>
        <v>0</v>
      </c>
    </row>
    <row r="33" ht="17.25" customHeight="1" spans="1:4">
      <c r="A33" s="11" t="s">
        <v>1018</v>
      </c>
      <c r="B33" s="9">
        <f t="shared" ref="B33:B47" si="2">B76+B119+B162+B205</f>
        <v>0</v>
      </c>
      <c r="C33" s="12" t="s">
        <v>1019</v>
      </c>
      <c r="D33" s="9">
        <f t="shared" ref="D33:D47" si="3">D76+D119+D162+D205</f>
        <v>0</v>
      </c>
    </row>
    <row r="34" ht="17.25" customHeight="1" spans="1:4">
      <c r="A34" s="11" t="s">
        <v>1020</v>
      </c>
      <c r="B34" s="9">
        <f t="shared" si="2"/>
        <v>0</v>
      </c>
      <c r="C34" s="12" t="s">
        <v>1021</v>
      </c>
      <c r="D34" s="9">
        <f t="shared" si="3"/>
        <v>0</v>
      </c>
    </row>
    <row r="35" ht="17.25" customHeight="1" spans="1:4">
      <c r="A35" s="11" t="s">
        <v>1022</v>
      </c>
      <c r="B35" s="9">
        <f t="shared" si="2"/>
        <v>0</v>
      </c>
      <c r="C35" s="12" t="s">
        <v>1022</v>
      </c>
      <c r="D35" s="9">
        <f t="shared" si="3"/>
        <v>0</v>
      </c>
    </row>
    <row r="36" ht="17.25" customHeight="1" spans="1:4">
      <c r="A36" s="11" t="s">
        <v>1023</v>
      </c>
      <c r="B36" s="9">
        <f t="shared" si="2"/>
        <v>0</v>
      </c>
      <c r="C36" s="12" t="s">
        <v>1023</v>
      </c>
      <c r="D36" s="9">
        <f t="shared" si="3"/>
        <v>0</v>
      </c>
    </row>
    <row r="37" ht="17.25" customHeight="1" spans="1:4">
      <c r="A37" s="11" t="s">
        <v>1024</v>
      </c>
      <c r="B37" s="9">
        <f t="shared" si="2"/>
        <v>0</v>
      </c>
      <c r="C37" s="12" t="s">
        <v>1024</v>
      </c>
      <c r="D37" s="9">
        <f t="shared" si="3"/>
        <v>0</v>
      </c>
    </row>
    <row r="38" ht="17.25" customHeight="1" spans="1:4">
      <c r="A38" s="11" t="s">
        <v>1025</v>
      </c>
      <c r="B38" s="9">
        <f t="shared" si="2"/>
        <v>0</v>
      </c>
      <c r="C38" s="12" t="s">
        <v>1025</v>
      </c>
      <c r="D38" s="9">
        <f t="shared" si="3"/>
        <v>0</v>
      </c>
    </row>
    <row r="39" ht="17.25" customHeight="1" spans="1:4">
      <c r="A39" s="11" t="s">
        <v>1026</v>
      </c>
      <c r="B39" s="9">
        <f t="shared" si="2"/>
        <v>0</v>
      </c>
      <c r="C39" s="12" t="s">
        <v>1026</v>
      </c>
      <c r="D39" s="9">
        <f t="shared" si="3"/>
        <v>0</v>
      </c>
    </row>
    <row r="40" ht="17.25" customHeight="1" spans="1:4">
      <c r="A40" s="11" t="s">
        <v>1027</v>
      </c>
      <c r="B40" s="9">
        <f t="shared" si="2"/>
        <v>0</v>
      </c>
      <c r="C40" s="12" t="s">
        <v>1027</v>
      </c>
      <c r="D40" s="9">
        <f t="shared" si="3"/>
        <v>0</v>
      </c>
    </row>
    <row r="41" ht="17.25" customHeight="1" spans="1:4">
      <c r="A41" s="11" t="s">
        <v>1028</v>
      </c>
      <c r="B41" s="9">
        <f t="shared" si="2"/>
        <v>0</v>
      </c>
      <c r="C41" s="12" t="s">
        <v>1028</v>
      </c>
      <c r="D41" s="9">
        <f t="shared" si="3"/>
        <v>0</v>
      </c>
    </row>
    <row r="42" ht="17.25" customHeight="1" spans="1:4">
      <c r="A42" s="11" t="s">
        <v>1029</v>
      </c>
      <c r="B42" s="9">
        <f t="shared" si="2"/>
        <v>0</v>
      </c>
      <c r="C42" s="12" t="s">
        <v>1029</v>
      </c>
      <c r="D42" s="9">
        <f t="shared" si="3"/>
        <v>0</v>
      </c>
    </row>
    <row r="43" ht="17.25" customHeight="1" spans="1:4">
      <c r="A43" s="11" t="s">
        <v>1030</v>
      </c>
      <c r="B43" s="9">
        <f t="shared" si="2"/>
        <v>0</v>
      </c>
      <c r="C43" s="12" t="s">
        <v>1030</v>
      </c>
      <c r="D43" s="9">
        <f t="shared" si="3"/>
        <v>0</v>
      </c>
    </row>
    <row r="44" ht="17.25" customHeight="1" spans="1:4">
      <c r="A44" s="11" t="s">
        <v>1031</v>
      </c>
      <c r="B44" s="9">
        <f t="shared" si="2"/>
        <v>0</v>
      </c>
      <c r="C44" s="12" t="s">
        <v>1031</v>
      </c>
      <c r="D44" s="9">
        <f t="shared" si="3"/>
        <v>0</v>
      </c>
    </row>
    <row r="45" ht="17.25" customHeight="1" spans="1:4">
      <c r="A45" s="11" t="s">
        <v>1032</v>
      </c>
      <c r="B45" s="9">
        <f t="shared" si="2"/>
        <v>0</v>
      </c>
      <c r="C45" s="12" t="s">
        <v>1032</v>
      </c>
      <c r="D45" s="9">
        <f t="shared" si="3"/>
        <v>0</v>
      </c>
    </row>
    <row r="46" ht="17.25" customHeight="1" spans="1:4">
      <c r="A46" s="11" t="s">
        <v>1033</v>
      </c>
      <c r="B46" s="9">
        <f t="shared" si="2"/>
        <v>0</v>
      </c>
      <c r="C46" s="12" t="s">
        <v>1033</v>
      </c>
      <c r="D46" s="9">
        <f t="shared" si="3"/>
        <v>0</v>
      </c>
    </row>
    <row r="47" ht="17.25" customHeight="1" spans="1:4">
      <c r="A47" s="11" t="s">
        <v>1034</v>
      </c>
      <c r="B47" s="9">
        <f t="shared" si="2"/>
        <v>0</v>
      </c>
      <c r="C47" s="12" t="s">
        <v>1034</v>
      </c>
      <c r="D47" s="9">
        <f t="shared" si="3"/>
        <v>0</v>
      </c>
    </row>
    <row r="48" ht="17.25" customHeight="1" spans="1:4">
      <c r="A48" s="8" t="s">
        <v>1035</v>
      </c>
      <c r="B48" s="9">
        <f>SUM(B49:B54,B57:B61,B64:B65,B68:B69,B72:B75,B78:B90)</f>
        <v>0</v>
      </c>
      <c r="C48" s="10" t="s">
        <v>1036</v>
      </c>
      <c r="D48" s="9">
        <f>SUM(D49:D54,D57:D61,D64:D65,D68:D69,D72:D75,D78:D90)</f>
        <v>0</v>
      </c>
    </row>
    <row r="49" ht="17.25" customHeight="1" spans="1:4">
      <c r="A49" s="11" t="s">
        <v>983</v>
      </c>
      <c r="B49" s="13"/>
      <c r="C49" s="12" t="s">
        <v>983</v>
      </c>
      <c r="D49" s="13"/>
    </row>
    <row r="50" ht="17.25" customHeight="1" spans="1:4">
      <c r="A50" s="11" t="s">
        <v>984</v>
      </c>
      <c r="B50" s="13"/>
      <c r="C50" s="12" t="s">
        <v>984</v>
      </c>
      <c r="D50" s="13"/>
    </row>
    <row r="51" ht="17.25" customHeight="1" spans="1:4">
      <c r="A51" s="11" t="s">
        <v>985</v>
      </c>
      <c r="B51" s="13"/>
      <c r="C51" s="12" t="s">
        <v>985</v>
      </c>
      <c r="D51" s="13"/>
    </row>
    <row r="52" ht="17.25" customHeight="1" spans="1:4">
      <c r="A52" s="11" t="s">
        <v>986</v>
      </c>
      <c r="B52" s="13"/>
      <c r="C52" s="12" t="s">
        <v>986</v>
      </c>
      <c r="D52" s="13"/>
    </row>
    <row r="53" ht="17.25" customHeight="1" spans="1:4">
      <c r="A53" s="11" t="s">
        <v>987</v>
      </c>
      <c r="B53" s="13"/>
      <c r="C53" s="12" t="s">
        <v>987</v>
      </c>
      <c r="D53" s="13"/>
    </row>
    <row r="54" ht="17.25" customHeight="1" spans="1:4">
      <c r="A54" s="11" t="s">
        <v>988</v>
      </c>
      <c r="B54" s="9">
        <f>SUM(B55:B56)</f>
        <v>0</v>
      </c>
      <c r="C54" s="12" t="s">
        <v>988</v>
      </c>
      <c r="D54" s="9">
        <f>SUM(D55:D56)</f>
        <v>0</v>
      </c>
    </row>
    <row r="55" ht="17.25" customHeight="1" spans="1:4">
      <c r="A55" s="11" t="s">
        <v>1037</v>
      </c>
      <c r="B55" s="13"/>
      <c r="C55" s="12" t="s">
        <v>1038</v>
      </c>
      <c r="D55" s="13"/>
    </row>
    <row r="56" ht="17.25" customHeight="1" spans="1:4">
      <c r="A56" s="11" t="s">
        <v>1039</v>
      </c>
      <c r="B56" s="13"/>
      <c r="C56" s="12" t="s">
        <v>1040</v>
      </c>
      <c r="D56" s="13"/>
    </row>
    <row r="57" ht="17.25" customHeight="1" spans="1:4">
      <c r="A57" s="11" t="s">
        <v>993</v>
      </c>
      <c r="B57" s="13"/>
      <c r="C57" s="12" t="s">
        <v>993</v>
      </c>
      <c r="D57" s="13"/>
    </row>
    <row r="58" ht="17.25" customHeight="1" spans="1:4">
      <c r="A58" s="11" t="s">
        <v>994</v>
      </c>
      <c r="B58" s="13"/>
      <c r="C58" s="12" t="s">
        <v>994</v>
      </c>
      <c r="D58" s="13"/>
    </row>
    <row r="59" ht="17.25" customHeight="1" spans="1:4">
      <c r="A59" s="11" t="s">
        <v>995</v>
      </c>
      <c r="B59" s="13"/>
      <c r="C59" s="12" t="s">
        <v>995</v>
      </c>
      <c r="D59" s="13"/>
    </row>
    <row r="60" ht="17.25" customHeight="1" spans="1:4">
      <c r="A60" s="11" t="s">
        <v>996</v>
      </c>
      <c r="B60" s="13"/>
      <c r="C60" s="12" t="s">
        <v>996</v>
      </c>
      <c r="D60" s="13"/>
    </row>
    <row r="61" ht="17.25" customHeight="1" spans="1:4">
      <c r="A61" s="11" t="s">
        <v>997</v>
      </c>
      <c r="B61" s="9">
        <f>SUM(B62:B63)</f>
        <v>0</v>
      </c>
      <c r="C61" s="12" t="s">
        <v>997</v>
      </c>
      <c r="D61" s="9">
        <f>SUM(D62:D63)</f>
        <v>0</v>
      </c>
    </row>
    <row r="62" ht="17.25" customHeight="1" spans="1:4">
      <c r="A62" s="11" t="s">
        <v>1041</v>
      </c>
      <c r="B62" s="13"/>
      <c r="C62" s="12" t="s">
        <v>1042</v>
      </c>
      <c r="D62" s="13"/>
    </row>
    <row r="63" ht="17.25" customHeight="1" spans="1:4">
      <c r="A63" s="11" t="s">
        <v>1043</v>
      </c>
      <c r="B63" s="13"/>
      <c r="C63" s="12" t="s">
        <v>1044</v>
      </c>
      <c r="D63" s="13"/>
    </row>
    <row r="64" ht="17.25" customHeight="1" spans="1:4">
      <c r="A64" s="11" t="s">
        <v>1002</v>
      </c>
      <c r="B64" s="13"/>
      <c r="C64" s="12" t="s">
        <v>1002</v>
      </c>
      <c r="D64" s="13"/>
    </row>
    <row r="65" ht="17.25" customHeight="1" spans="1:4">
      <c r="A65" s="11" t="s">
        <v>1003</v>
      </c>
      <c r="B65" s="9">
        <f>SUM(B66:B67)</f>
        <v>0</v>
      </c>
      <c r="C65" s="12" t="s">
        <v>1003</v>
      </c>
      <c r="D65" s="9">
        <f>SUM(D66:D67)</f>
        <v>0</v>
      </c>
    </row>
    <row r="66" ht="17.25" customHeight="1" spans="1:4">
      <c r="A66" s="11" t="s">
        <v>1045</v>
      </c>
      <c r="B66" s="13"/>
      <c r="C66" s="12" t="s">
        <v>1046</v>
      </c>
      <c r="D66" s="13"/>
    </row>
    <row r="67" ht="17.25" customHeight="1" spans="1:4">
      <c r="A67" s="11" t="s">
        <v>1047</v>
      </c>
      <c r="B67" s="13"/>
      <c r="C67" s="12" t="s">
        <v>1048</v>
      </c>
      <c r="D67" s="13"/>
    </row>
    <row r="68" ht="17.25" customHeight="1" spans="1:4">
      <c r="A68" s="11" t="s">
        <v>1008</v>
      </c>
      <c r="B68" s="13"/>
      <c r="C68" s="12" t="s">
        <v>1008</v>
      </c>
      <c r="D68" s="13"/>
    </row>
    <row r="69" ht="17.25" customHeight="1" spans="1:4">
      <c r="A69" s="11" t="s">
        <v>1009</v>
      </c>
      <c r="B69" s="9">
        <f>SUM(B70:B71)</f>
        <v>0</v>
      </c>
      <c r="C69" s="12" t="s">
        <v>1009</v>
      </c>
      <c r="D69" s="9">
        <f>SUM(D70:D71)</f>
        <v>0</v>
      </c>
    </row>
    <row r="70" ht="17.25" customHeight="1" spans="1:4">
      <c r="A70" s="11" t="s">
        <v>1049</v>
      </c>
      <c r="B70" s="13"/>
      <c r="C70" s="12" t="s">
        <v>1050</v>
      </c>
      <c r="D70" s="13"/>
    </row>
    <row r="71" ht="17.25" customHeight="1" spans="1:4">
      <c r="A71" s="11" t="s">
        <v>1051</v>
      </c>
      <c r="B71" s="13"/>
      <c r="C71" s="12" t="s">
        <v>1052</v>
      </c>
      <c r="D71" s="13"/>
    </row>
    <row r="72" ht="17.25" customHeight="1" spans="1:4">
      <c r="A72" s="11" t="s">
        <v>1014</v>
      </c>
      <c r="B72" s="13"/>
      <c r="C72" s="12" t="s">
        <v>1014</v>
      </c>
      <c r="D72" s="13"/>
    </row>
    <row r="73" ht="17.25" customHeight="1" spans="1:4">
      <c r="A73" s="11" t="s">
        <v>1015</v>
      </c>
      <c r="B73" s="13"/>
      <c r="C73" s="12" t="s">
        <v>1015</v>
      </c>
      <c r="D73" s="13"/>
    </row>
    <row r="74" ht="17.25" customHeight="1" spans="1:4">
      <c r="A74" s="11" t="s">
        <v>1016</v>
      </c>
      <c r="B74" s="13"/>
      <c r="C74" s="12" t="s">
        <v>1016</v>
      </c>
      <c r="D74" s="13"/>
    </row>
    <row r="75" ht="17.25" customHeight="1" spans="1:4">
      <c r="A75" s="11" t="s">
        <v>1017</v>
      </c>
      <c r="B75" s="9">
        <f>SUM(B76:B77)</f>
        <v>0</v>
      </c>
      <c r="C75" s="12" t="s">
        <v>1017</v>
      </c>
      <c r="D75" s="9">
        <f>SUM(D76:D77)</f>
        <v>0</v>
      </c>
    </row>
    <row r="76" ht="17.25" customHeight="1" spans="1:4">
      <c r="A76" s="11" t="s">
        <v>1053</v>
      </c>
      <c r="B76" s="13"/>
      <c r="C76" s="12" t="s">
        <v>1054</v>
      </c>
      <c r="D76" s="13"/>
    </row>
    <row r="77" ht="17.25" customHeight="1" spans="1:4">
      <c r="A77" s="11" t="s">
        <v>1055</v>
      </c>
      <c r="B77" s="13"/>
      <c r="C77" s="12" t="s">
        <v>1056</v>
      </c>
      <c r="D77" s="13"/>
    </row>
    <row r="78" ht="17.25" customHeight="1" spans="1:4">
      <c r="A78" s="11" t="s">
        <v>1022</v>
      </c>
      <c r="B78" s="13"/>
      <c r="C78" s="12" t="s">
        <v>1022</v>
      </c>
      <c r="D78" s="13"/>
    </row>
    <row r="79" ht="17.25" customHeight="1" spans="1:4">
      <c r="A79" s="11" t="s">
        <v>1023</v>
      </c>
      <c r="B79" s="13"/>
      <c r="C79" s="12" t="s">
        <v>1023</v>
      </c>
      <c r="D79" s="13"/>
    </row>
    <row r="80" ht="17.25" customHeight="1" spans="1:4">
      <c r="A80" s="11" t="s">
        <v>1024</v>
      </c>
      <c r="B80" s="13"/>
      <c r="C80" s="12" t="s">
        <v>1024</v>
      </c>
      <c r="D80" s="13"/>
    </row>
    <row r="81" ht="17.25" customHeight="1" spans="1:4">
      <c r="A81" s="11" t="s">
        <v>1025</v>
      </c>
      <c r="B81" s="13"/>
      <c r="C81" s="12" t="s">
        <v>1025</v>
      </c>
      <c r="D81" s="13"/>
    </row>
    <row r="82" ht="17.25" customHeight="1" spans="1:4">
      <c r="A82" s="11" t="s">
        <v>1026</v>
      </c>
      <c r="B82" s="13"/>
      <c r="C82" s="12" t="s">
        <v>1026</v>
      </c>
      <c r="D82" s="13"/>
    </row>
    <row r="83" ht="17.25" customHeight="1" spans="1:4">
      <c r="A83" s="11" t="s">
        <v>1027</v>
      </c>
      <c r="B83" s="13"/>
      <c r="C83" s="12" t="s">
        <v>1027</v>
      </c>
      <c r="D83" s="13"/>
    </row>
    <row r="84" ht="17.25" customHeight="1" spans="1:4">
      <c r="A84" s="11" t="s">
        <v>1028</v>
      </c>
      <c r="B84" s="13"/>
      <c r="C84" s="12" t="s">
        <v>1028</v>
      </c>
      <c r="D84" s="13"/>
    </row>
    <row r="85" ht="17.25" customHeight="1" spans="1:4">
      <c r="A85" s="11" t="s">
        <v>1029</v>
      </c>
      <c r="B85" s="13"/>
      <c r="C85" s="12" t="s">
        <v>1029</v>
      </c>
      <c r="D85" s="13"/>
    </row>
    <row r="86" ht="17.25" customHeight="1" spans="1:4">
      <c r="A86" s="11" t="s">
        <v>1030</v>
      </c>
      <c r="B86" s="13"/>
      <c r="C86" s="12" t="s">
        <v>1030</v>
      </c>
      <c r="D86" s="13"/>
    </row>
    <row r="87" ht="17.25" customHeight="1" spans="1:4">
      <c r="A87" s="11" t="s">
        <v>1031</v>
      </c>
      <c r="B87" s="13"/>
      <c r="C87" s="12" t="s">
        <v>1031</v>
      </c>
      <c r="D87" s="13"/>
    </row>
    <row r="88" ht="17.25" customHeight="1" spans="1:4">
      <c r="A88" s="11" t="s">
        <v>1032</v>
      </c>
      <c r="B88" s="13"/>
      <c r="C88" s="12" t="s">
        <v>1032</v>
      </c>
      <c r="D88" s="13"/>
    </row>
    <row r="89" ht="17.25" customHeight="1" spans="1:4">
      <c r="A89" s="11" t="s">
        <v>1033</v>
      </c>
      <c r="B89" s="13"/>
      <c r="C89" s="12" t="s">
        <v>1033</v>
      </c>
      <c r="D89" s="13"/>
    </row>
    <row r="90" ht="17.25" customHeight="1" spans="1:4">
      <c r="A90" s="11" t="s">
        <v>1034</v>
      </c>
      <c r="B90" s="13"/>
      <c r="C90" s="12" t="s">
        <v>1034</v>
      </c>
      <c r="D90" s="13"/>
    </row>
    <row r="91" ht="17.25" customHeight="1" spans="1:4">
      <c r="A91" s="14" t="s">
        <v>1057</v>
      </c>
      <c r="B91" s="9">
        <f>SUM(B92:B97,B100:B104,B107:B108,B111:B112,B115:B118,B121:B133)</f>
        <v>0</v>
      </c>
      <c r="C91" s="15" t="s">
        <v>1058</v>
      </c>
      <c r="D91" s="9">
        <f>SUM(D92:D97,D100:D104,D107:D108,D111:D112,D115:D118,D121:D133)</f>
        <v>0</v>
      </c>
    </row>
    <row r="92" ht="17.25" customHeight="1" spans="1:4">
      <c r="A92" s="11" t="s">
        <v>983</v>
      </c>
      <c r="B92" s="13"/>
      <c r="C92" s="12" t="s">
        <v>983</v>
      </c>
      <c r="D92" s="13"/>
    </row>
    <row r="93" ht="17.25" customHeight="1" spans="1:4">
      <c r="A93" s="11" t="s">
        <v>984</v>
      </c>
      <c r="B93" s="13"/>
      <c r="C93" s="12" t="s">
        <v>984</v>
      </c>
      <c r="D93" s="13"/>
    </row>
    <row r="94" ht="17.25" customHeight="1" spans="1:4">
      <c r="A94" s="11" t="s">
        <v>985</v>
      </c>
      <c r="B94" s="13"/>
      <c r="C94" s="12" t="s">
        <v>985</v>
      </c>
      <c r="D94" s="13"/>
    </row>
    <row r="95" ht="17.25" customHeight="1" spans="1:4">
      <c r="A95" s="11" t="s">
        <v>986</v>
      </c>
      <c r="B95" s="13"/>
      <c r="C95" s="12" t="s">
        <v>986</v>
      </c>
      <c r="D95" s="13"/>
    </row>
    <row r="96" ht="17.25" customHeight="1" spans="1:4">
      <c r="A96" s="11" t="s">
        <v>987</v>
      </c>
      <c r="B96" s="13"/>
      <c r="C96" s="12" t="s">
        <v>987</v>
      </c>
      <c r="D96" s="13"/>
    </row>
    <row r="97" ht="17.25" customHeight="1" spans="1:4">
      <c r="A97" s="11" t="s">
        <v>988</v>
      </c>
      <c r="B97" s="9">
        <f>SUM(B98:B99)</f>
        <v>0</v>
      </c>
      <c r="C97" s="12" t="s">
        <v>988</v>
      </c>
      <c r="D97" s="9">
        <f>SUM(D98:D99)</f>
        <v>0</v>
      </c>
    </row>
    <row r="98" ht="17.25" customHeight="1" spans="1:4">
      <c r="A98" s="11" t="s">
        <v>1059</v>
      </c>
      <c r="B98" s="13"/>
      <c r="C98" s="12" t="s">
        <v>1060</v>
      </c>
      <c r="D98" s="13"/>
    </row>
    <row r="99" ht="17.25" customHeight="1" spans="1:4">
      <c r="A99" s="11" t="s">
        <v>1061</v>
      </c>
      <c r="B99" s="13"/>
      <c r="C99" s="12" t="s">
        <v>1062</v>
      </c>
      <c r="D99" s="13"/>
    </row>
    <row r="100" ht="17.25" customHeight="1" spans="1:4">
      <c r="A100" s="11" t="s">
        <v>993</v>
      </c>
      <c r="B100" s="13"/>
      <c r="C100" s="12" t="s">
        <v>993</v>
      </c>
      <c r="D100" s="13"/>
    </row>
    <row r="101" ht="17.25" customHeight="1" spans="1:4">
      <c r="A101" s="11" t="s">
        <v>994</v>
      </c>
      <c r="B101" s="13"/>
      <c r="C101" s="12" t="s">
        <v>994</v>
      </c>
      <c r="D101" s="13"/>
    </row>
    <row r="102" ht="17.25" customHeight="1" spans="1:4">
      <c r="A102" s="11" t="s">
        <v>995</v>
      </c>
      <c r="B102" s="13"/>
      <c r="C102" s="12" t="s">
        <v>995</v>
      </c>
      <c r="D102" s="13"/>
    </row>
    <row r="103" ht="17.25" customHeight="1" spans="1:4">
      <c r="A103" s="11" t="s">
        <v>996</v>
      </c>
      <c r="B103" s="13"/>
      <c r="C103" s="12" t="s">
        <v>996</v>
      </c>
      <c r="D103" s="13"/>
    </row>
    <row r="104" ht="17.25" customHeight="1" spans="1:4">
      <c r="A104" s="11" t="s">
        <v>997</v>
      </c>
      <c r="B104" s="9">
        <f>SUM(B105:B106)</f>
        <v>0</v>
      </c>
      <c r="C104" s="12" t="s">
        <v>997</v>
      </c>
      <c r="D104" s="9">
        <f>SUM(D105:D106)</f>
        <v>0</v>
      </c>
    </row>
    <row r="105" ht="17.25" customHeight="1" spans="1:4">
      <c r="A105" s="11" t="s">
        <v>1063</v>
      </c>
      <c r="B105" s="13"/>
      <c r="C105" s="12" t="s">
        <v>1064</v>
      </c>
      <c r="D105" s="13"/>
    </row>
    <row r="106" ht="17.25" customHeight="1" spans="1:4">
      <c r="A106" s="11" t="s">
        <v>1065</v>
      </c>
      <c r="B106" s="13"/>
      <c r="C106" s="12" t="s">
        <v>1066</v>
      </c>
      <c r="D106" s="13"/>
    </row>
    <row r="107" ht="17.25" customHeight="1" spans="1:4">
      <c r="A107" s="11" t="s">
        <v>1002</v>
      </c>
      <c r="B107" s="13"/>
      <c r="C107" s="12" t="s">
        <v>1002</v>
      </c>
      <c r="D107" s="13"/>
    </row>
    <row r="108" ht="17.25" customHeight="1" spans="1:4">
      <c r="A108" s="11" t="s">
        <v>1003</v>
      </c>
      <c r="B108" s="9">
        <f>SUM(B109:B110)</f>
        <v>0</v>
      </c>
      <c r="C108" s="12" t="s">
        <v>1003</v>
      </c>
      <c r="D108" s="9">
        <f>SUM(D109:D110)</f>
        <v>0</v>
      </c>
    </row>
    <row r="109" ht="17.25" customHeight="1" spans="1:4">
      <c r="A109" s="11" t="s">
        <v>1067</v>
      </c>
      <c r="B109" s="13"/>
      <c r="C109" s="12" t="s">
        <v>1068</v>
      </c>
      <c r="D109" s="13"/>
    </row>
    <row r="110" ht="17.25" customHeight="1" spans="1:4">
      <c r="A110" s="11" t="s">
        <v>1069</v>
      </c>
      <c r="B110" s="13"/>
      <c r="C110" s="12" t="s">
        <v>1070</v>
      </c>
      <c r="D110" s="13"/>
    </row>
    <row r="111" ht="17.25" customHeight="1" spans="1:4">
      <c r="A111" s="11" t="s">
        <v>1008</v>
      </c>
      <c r="B111" s="13"/>
      <c r="C111" s="12" t="s">
        <v>1008</v>
      </c>
      <c r="D111" s="13"/>
    </row>
    <row r="112" ht="17.25" customHeight="1" spans="1:4">
      <c r="A112" s="11" t="s">
        <v>1009</v>
      </c>
      <c r="B112" s="9">
        <f>SUM(B113:B114)</f>
        <v>0</v>
      </c>
      <c r="C112" s="12" t="s">
        <v>1009</v>
      </c>
      <c r="D112" s="9">
        <f>SUM(D113:D114)</f>
        <v>0</v>
      </c>
    </row>
    <row r="113" ht="17.25" customHeight="1" spans="1:4">
      <c r="A113" s="11" t="s">
        <v>1071</v>
      </c>
      <c r="B113" s="13"/>
      <c r="C113" s="12" t="s">
        <v>1072</v>
      </c>
      <c r="D113" s="13"/>
    </row>
    <row r="114" ht="17.25" customHeight="1" spans="1:4">
      <c r="A114" s="11" t="s">
        <v>1073</v>
      </c>
      <c r="B114" s="13"/>
      <c r="C114" s="12" t="s">
        <v>1074</v>
      </c>
      <c r="D114" s="13"/>
    </row>
    <row r="115" ht="17.25" customHeight="1" spans="1:4">
      <c r="A115" s="11" t="s">
        <v>1014</v>
      </c>
      <c r="B115" s="13"/>
      <c r="C115" s="12" t="s">
        <v>1014</v>
      </c>
      <c r="D115" s="13"/>
    </row>
    <row r="116" ht="17.25" customHeight="1" spans="1:4">
      <c r="A116" s="11" t="s">
        <v>1015</v>
      </c>
      <c r="B116" s="13"/>
      <c r="C116" s="12" t="s">
        <v>1015</v>
      </c>
      <c r="D116" s="13"/>
    </row>
    <row r="117" ht="17.25" customHeight="1" spans="1:4">
      <c r="A117" s="11" t="s">
        <v>1016</v>
      </c>
      <c r="B117" s="13"/>
      <c r="C117" s="12" t="s">
        <v>1016</v>
      </c>
      <c r="D117" s="13"/>
    </row>
    <row r="118" ht="17.25" customHeight="1" spans="1:4">
      <c r="A118" s="11" t="s">
        <v>1017</v>
      </c>
      <c r="B118" s="9">
        <f>SUM(B119:B120)</f>
        <v>0</v>
      </c>
      <c r="C118" s="12" t="s">
        <v>1017</v>
      </c>
      <c r="D118" s="9">
        <f>SUM(D119:D120)</f>
        <v>0</v>
      </c>
    </row>
    <row r="119" ht="17.25" customHeight="1" spans="1:4">
      <c r="A119" s="11" t="s">
        <v>1075</v>
      </c>
      <c r="B119" s="13"/>
      <c r="C119" s="12" t="s">
        <v>1076</v>
      </c>
      <c r="D119" s="13"/>
    </row>
    <row r="120" ht="17.25" customHeight="1" spans="1:4">
      <c r="A120" s="11" t="s">
        <v>1077</v>
      </c>
      <c r="B120" s="13"/>
      <c r="C120" s="12" t="s">
        <v>1078</v>
      </c>
      <c r="D120" s="13"/>
    </row>
    <row r="121" ht="17.25" customHeight="1" spans="1:4">
      <c r="A121" s="11" t="s">
        <v>1022</v>
      </c>
      <c r="B121" s="13"/>
      <c r="C121" s="12" t="s">
        <v>1022</v>
      </c>
      <c r="D121" s="13"/>
    </row>
    <row r="122" ht="17.25" customHeight="1" spans="1:4">
      <c r="A122" s="11" t="s">
        <v>1023</v>
      </c>
      <c r="B122" s="13"/>
      <c r="C122" s="12" t="s">
        <v>1023</v>
      </c>
      <c r="D122" s="13"/>
    </row>
    <row r="123" ht="17.25" customHeight="1" spans="1:4">
      <c r="A123" s="11" t="s">
        <v>1024</v>
      </c>
      <c r="B123" s="13"/>
      <c r="C123" s="12" t="s">
        <v>1024</v>
      </c>
      <c r="D123" s="13"/>
    </row>
    <row r="124" ht="17.25" customHeight="1" spans="1:4">
      <c r="A124" s="11" t="s">
        <v>1025</v>
      </c>
      <c r="B124" s="13"/>
      <c r="C124" s="12" t="s">
        <v>1025</v>
      </c>
      <c r="D124" s="13"/>
    </row>
    <row r="125" ht="17.25" customHeight="1" spans="1:4">
      <c r="A125" s="11" t="s">
        <v>1026</v>
      </c>
      <c r="B125" s="13"/>
      <c r="C125" s="12" t="s">
        <v>1026</v>
      </c>
      <c r="D125" s="13"/>
    </row>
    <row r="126" ht="17.25" customHeight="1" spans="1:4">
      <c r="A126" s="11" t="s">
        <v>1027</v>
      </c>
      <c r="B126" s="13"/>
      <c r="C126" s="12" t="s">
        <v>1027</v>
      </c>
      <c r="D126" s="13"/>
    </row>
    <row r="127" ht="17.25" customHeight="1" spans="1:4">
      <c r="A127" s="11" t="s">
        <v>1028</v>
      </c>
      <c r="B127" s="13"/>
      <c r="C127" s="12" t="s">
        <v>1028</v>
      </c>
      <c r="D127" s="13"/>
    </row>
    <row r="128" ht="17.25" customHeight="1" spans="1:4">
      <c r="A128" s="11" t="s">
        <v>1029</v>
      </c>
      <c r="B128" s="13"/>
      <c r="C128" s="12" t="s">
        <v>1029</v>
      </c>
      <c r="D128" s="13"/>
    </row>
    <row r="129" ht="17.25" customHeight="1" spans="1:4">
      <c r="A129" s="11" t="s">
        <v>1030</v>
      </c>
      <c r="B129" s="13"/>
      <c r="C129" s="12" t="s">
        <v>1030</v>
      </c>
      <c r="D129" s="13"/>
    </row>
    <row r="130" ht="17.25" customHeight="1" spans="1:4">
      <c r="A130" s="11" t="s">
        <v>1031</v>
      </c>
      <c r="B130" s="13"/>
      <c r="C130" s="12" t="s">
        <v>1031</v>
      </c>
      <c r="D130" s="13"/>
    </row>
    <row r="131" ht="17.25" customHeight="1" spans="1:4">
      <c r="A131" s="11" t="s">
        <v>1032</v>
      </c>
      <c r="B131" s="13"/>
      <c r="C131" s="12" t="s">
        <v>1032</v>
      </c>
      <c r="D131" s="13"/>
    </row>
    <row r="132" ht="17.25" customHeight="1" spans="1:4">
      <c r="A132" s="11" t="s">
        <v>1033</v>
      </c>
      <c r="B132" s="13"/>
      <c r="C132" s="12" t="s">
        <v>1033</v>
      </c>
      <c r="D132" s="13"/>
    </row>
    <row r="133" ht="17.25" customHeight="1" spans="1:4">
      <c r="A133" s="11" t="s">
        <v>1034</v>
      </c>
      <c r="B133" s="13"/>
      <c r="C133" s="12" t="s">
        <v>1034</v>
      </c>
      <c r="D133" s="13"/>
    </row>
    <row r="134" ht="17.25" customHeight="1" spans="1:4">
      <c r="A134" s="14" t="s">
        <v>1079</v>
      </c>
      <c r="B134" s="9">
        <f>SUM(B135:B140,B143:B147,B150:B151,B154:B155,B158:B161,B164:B176)</f>
        <v>0</v>
      </c>
      <c r="C134" s="15" t="s">
        <v>1080</v>
      </c>
      <c r="D134" s="9">
        <f>SUM(D135:D140,D143:D147,D150:D151,D154:D155,D158:D161,D164:D176)</f>
        <v>0</v>
      </c>
    </row>
    <row r="135" ht="17.25" customHeight="1" spans="1:4">
      <c r="A135" s="11" t="s">
        <v>983</v>
      </c>
      <c r="B135" s="13"/>
      <c r="C135" s="12" t="s">
        <v>983</v>
      </c>
      <c r="D135" s="13"/>
    </row>
    <row r="136" ht="17.25" customHeight="1" spans="1:4">
      <c r="A136" s="11" t="s">
        <v>984</v>
      </c>
      <c r="B136" s="13"/>
      <c r="C136" s="12" t="s">
        <v>984</v>
      </c>
      <c r="D136" s="13"/>
    </row>
    <row r="137" ht="17.25" customHeight="1" spans="1:4">
      <c r="A137" s="11" t="s">
        <v>985</v>
      </c>
      <c r="B137" s="13"/>
      <c r="C137" s="12" t="s">
        <v>985</v>
      </c>
      <c r="D137" s="13"/>
    </row>
    <row r="138" ht="17.25" customHeight="1" spans="1:4">
      <c r="A138" s="11" t="s">
        <v>986</v>
      </c>
      <c r="B138" s="13"/>
      <c r="C138" s="12" t="s">
        <v>986</v>
      </c>
      <c r="D138" s="13"/>
    </row>
    <row r="139" ht="17.25" customHeight="1" spans="1:4">
      <c r="A139" s="11" t="s">
        <v>987</v>
      </c>
      <c r="B139" s="13"/>
      <c r="C139" s="12" t="s">
        <v>987</v>
      </c>
      <c r="D139" s="13"/>
    </row>
    <row r="140" ht="17.25" customHeight="1" spans="1:4">
      <c r="A140" s="11" t="s">
        <v>988</v>
      </c>
      <c r="B140" s="9">
        <f>SUM(B141:B142)</f>
        <v>0</v>
      </c>
      <c r="C140" s="12" t="s">
        <v>988</v>
      </c>
      <c r="D140" s="9">
        <f>SUM(D141:D142)</f>
        <v>0</v>
      </c>
    </row>
    <row r="141" ht="17.25" customHeight="1" spans="1:4">
      <c r="A141" s="11" t="s">
        <v>1081</v>
      </c>
      <c r="B141" s="13"/>
      <c r="C141" s="12" t="s">
        <v>1082</v>
      </c>
      <c r="D141" s="13"/>
    </row>
    <row r="142" ht="17.25" customHeight="1" spans="1:4">
      <c r="A142" s="11" t="s">
        <v>1083</v>
      </c>
      <c r="B142" s="13"/>
      <c r="C142" s="12" t="s">
        <v>1084</v>
      </c>
      <c r="D142" s="13"/>
    </row>
    <row r="143" ht="17.25" customHeight="1" spans="1:4">
      <c r="A143" s="11" t="s">
        <v>993</v>
      </c>
      <c r="B143" s="13"/>
      <c r="C143" s="12" t="s">
        <v>993</v>
      </c>
      <c r="D143" s="13"/>
    </row>
    <row r="144" ht="17.25" customHeight="1" spans="1:4">
      <c r="A144" s="11" t="s">
        <v>994</v>
      </c>
      <c r="B144" s="13"/>
      <c r="C144" s="12" t="s">
        <v>994</v>
      </c>
      <c r="D144" s="13"/>
    </row>
    <row r="145" ht="17.25" customHeight="1" spans="1:4">
      <c r="A145" s="11" t="s">
        <v>995</v>
      </c>
      <c r="B145" s="13"/>
      <c r="C145" s="12" t="s">
        <v>995</v>
      </c>
      <c r="D145" s="13"/>
    </row>
    <row r="146" ht="17.25" customHeight="1" spans="1:4">
      <c r="A146" s="11" t="s">
        <v>996</v>
      </c>
      <c r="B146" s="13"/>
      <c r="C146" s="12" t="s">
        <v>996</v>
      </c>
      <c r="D146" s="13"/>
    </row>
    <row r="147" ht="17.25" customHeight="1" spans="1:4">
      <c r="A147" s="11" t="s">
        <v>997</v>
      </c>
      <c r="B147" s="9">
        <f>SUM(B148:B149)</f>
        <v>0</v>
      </c>
      <c r="C147" s="12" t="s">
        <v>997</v>
      </c>
      <c r="D147" s="9">
        <f>SUM(D148:D149)</f>
        <v>0</v>
      </c>
    </row>
    <row r="148" ht="17.25" customHeight="1" spans="1:4">
      <c r="A148" s="11" t="s">
        <v>1085</v>
      </c>
      <c r="B148" s="13"/>
      <c r="C148" s="12" t="s">
        <v>1086</v>
      </c>
      <c r="D148" s="13"/>
    </row>
    <row r="149" ht="17.25" customHeight="1" spans="1:4">
      <c r="A149" s="11" t="s">
        <v>1087</v>
      </c>
      <c r="B149" s="13"/>
      <c r="C149" s="12" t="s">
        <v>1088</v>
      </c>
      <c r="D149" s="13"/>
    </row>
    <row r="150" ht="17.25" customHeight="1" spans="1:4">
      <c r="A150" s="11" t="s">
        <v>1002</v>
      </c>
      <c r="B150" s="13"/>
      <c r="C150" s="12" t="s">
        <v>1002</v>
      </c>
      <c r="D150" s="13"/>
    </row>
    <row r="151" ht="17.25" customHeight="1" spans="1:4">
      <c r="A151" s="11" t="s">
        <v>1003</v>
      </c>
      <c r="B151" s="9">
        <f>SUM(B152:B153)</f>
        <v>0</v>
      </c>
      <c r="C151" s="12" t="s">
        <v>1003</v>
      </c>
      <c r="D151" s="9">
        <f>SUM(D152:D153)</f>
        <v>0</v>
      </c>
    </row>
    <row r="152" ht="17.25" customHeight="1" spans="1:4">
      <c r="A152" s="11" t="s">
        <v>1089</v>
      </c>
      <c r="B152" s="13"/>
      <c r="C152" s="12" t="s">
        <v>1090</v>
      </c>
      <c r="D152" s="13"/>
    </row>
    <row r="153" ht="17.25" customHeight="1" spans="1:4">
      <c r="A153" s="11" t="s">
        <v>1091</v>
      </c>
      <c r="B153" s="13"/>
      <c r="C153" s="12" t="s">
        <v>1092</v>
      </c>
      <c r="D153" s="13"/>
    </row>
    <row r="154" ht="17.25" customHeight="1" spans="1:4">
      <c r="A154" s="11" t="s">
        <v>1008</v>
      </c>
      <c r="B154" s="13"/>
      <c r="C154" s="12" t="s">
        <v>1008</v>
      </c>
      <c r="D154" s="13"/>
    </row>
    <row r="155" ht="17.25" customHeight="1" spans="1:4">
      <c r="A155" s="11" t="s">
        <v>1009</v>
      </c>
      <c r="B155" s="9">
        <f>SUM(B156:B157)</f>
        <v>0</v>
      </c>
      <c r="C155" s="12" t="s">
        <v>1009</v>
      </c>
      <c r="D155" s="9">
        <f>SUM(D156:D157)</f>
        <v>0</v>
      </c>
    </row>
    <row r="156" ht="17.25" customHeight="1" spans="1:4">
      <c r="A156" s="11" t="s">
        <v>1093</v>
      </c>
      <c r="B156" s="13"/>
      <c r="C156" s="12" t="s">
        <v>1094</v>
      </c>
      <c r="D156" s="13"/>
    </row>
    <row r="157" ht="17.25" customHeight="1" spans="1:4">
      <c r="A157" s="11" t="s">
        <v>1095</v>
      </c>
      <c r="B157" s="13"/>
      <c r="C157" s="12" t="s">
        <v>1096</v>
      </c>
      <c r="D157" s="13"/>
    </row>
    <row r="158" ht="17.25" customHeight="1" spans="1:4">
      <c r="A158" s="11" t="s">
        <v>1014</v>
      </c>
      <c r="B158" s="13"/>
      <c r="C158" s="12" t="s">
        <v>1014</v>
      </c>
      <c r="D158" s="13"/>
    </row>
    <row r="159" ht="17.25" customHeight="1" spans="1:4">
      <c r="A159" s="11" t="s">
        <v>1015</v>
      </c>
      <c r="B159" s="13"/>
      <c r="C159" s="12" t="s">
        <v>1015</v>
      </c>
      <c r="D159" s="13"/>
    </row>
    <row r="160" ht="17.25" customHeight="1" spans="1:4">
      <c r="A160" s="11" t="s">
        <v>1016</v>
      </c>
      <c r="B160" s="13"/>
      <c r="C160" s="12" t="s">
        <v>1016</v>
      </c>
      <c r="D160" s="13"/>
    </row>
    <row r="161" ht="17.25" customHeight="1" spans="1:4">
      <c r="A161" s="11" t="s">
        <v>1017</v>
      </c>
      <c r="B161" s="9">
        <f>SUM(B162:B163)</f>
        <v>0</v>
      </c>
      <c r="C161" s="12" t="s">
        <v>1017</v>
      </c>
      <c r="D161" s="9">
        <f>SUM(D162:D163)</f>
        <v>0</v>
      </c>
    </row>
    <row r="162" ht="17.25" customHeight="1" spans="1:4">
      <c r="A162" s="11" t="s">
        <v>1097</v>
      </c>
      <c r="B162" s="13"/>
      <c r="C162" s="12" t="s">
        <v>1098</v>
      </c>
      <c r="D162" s="13"/>
    </row>
    <row r="163" ht="17.25" customHeight="1" spans="1:4">
      <c r="A163" s="11" t="s">
        <v>1099</v>
      </c>
      <c r="B163" s="13"/>
      <c r="C163" s="12" t="s">
        <v>1100</v>
      </c>
      <c r="D163" s="13"/>
    </row>
    <row r="164" ht="17.25" customHeight="1" spans="1:4">
      <c r="A164" s="11" t="s">
        <v>1022</v>
      </c>
      <c r="B164" s="13"/>
      <c r="C164" s="12" t="s">
        <v>1022</v>
      </c>
      <c r="D164" s="13"/>
    </row>
    <row r="165" ht="17.25" customHeight="1" spans="1:4">
      <c r="A165" s="11" t="s">
        <v>1023</v>
      </c>
      <c r="B165" s="13"/>
      <c r="C165" s="12" t="s">
        <v>1023</v>
      </c>
      <c r="D165" s="13"/>
    </row>
    <row r="166" ht="17.25" customHeight="1" spans="1:4">
      <c r="A166" s="11" t="s">
        <v>1024</v>
      </c>
      <c r="B166" s="13"/>
      <c r="C166" s="12" t="s">
        <v>1024</v>
      </c>
      <c r="D166" s="13"/>
    </row>
    <row r="167" ht="17.25" customHeight="1" spans="1:4">
      <c r="A167" s="11" t="s">
        <v>1025</v>
      </c>
      <c r="B167" s="13"/>
      <c r="C167" s="12" t="s">
        <v>1025</v>
      </c>
      <c r="D167" s="13"/>
    </row>
    <row r="168" ht="17.25" customHeight="1" spans="1:4">
      <c r="A168" s="11" t="s">
        <v>1026</v>
      </c>
      <c r="B168" s="13"/>
      <c r="C168" s="12" t="s">
        <v>1026</v>
      </c>
      <c r="D168" s="13"/>
    </row>
    <row r="169" ht="17.25" customHeight="1" spans="1:4">
      <c r="A169" s="11" t="s">
        <v>1027</v>
      </c>
      <c r="B169" s="13"/>
      <c r="C169" s="12" t="s">
        <v>1027</v>
      </c>
      <c r="D169" s="13"/>
    </row>
    <row r="170" ht="17.25" customHeight="1" spans="1:4">
      <c r="A170" s="11" t="s">
        <v>1028</v>
      </c>
      <c r="B170" s="13"/>
      <c r="C170" s="12" t="s">
        <v>1028</v>
      </c>
      <c r="D170" s="13"/>
    </row>
    <row r="171" ht="17.25" customHeight="1" spans="1:4">
      <c r="A171" s="11" t="s">
        <v>1029</v>
      </c>
      <c r="B171" s="13"/>
      <c r="C171" s="12" t="s">
        <v>1029</v>
      </c>
      <c r="D171" s="13"/>
    </row>
    <row r="172" ht="17.25" customHeight="1" spans="1:4">
      <c r="A172" s="11" t="s">
        <v>1030</v>
      </c>
      <c r="B172" s="13"/>
      <c r="C172" s="12" t="s">
        <v>1030</v>
      </c>
      <c r="D172" s="13"/>
    </row>
    <row r="173" ht="17.25" customHeight="1" spans="1:4">
      <c r="A173" s="11" t="s">
        <v>1031</v>
      </c>
      <c r="B173" s="13"/>
      <c r="C173" s="12" t="s">
        <v>1031</v>
      </c>
      <c r="D173" s="13"/>
    </row>
    <row r="174" ht="17.25" customHeight="1" spans="1:4">
      <c r="A174" s="11" t="s">
        <v>1032</v>
      </c>
      <c r="B174" s="13"/>
      <c r="C174" s="12" t="s">
        <v>1032</v>
      </c>
      <c r="D174" s="13"/>
    </row>
    <row r="175" ht="17.25" customHeight="1" spans="1:4">
      <c r="A175" s="11" t="s">
        <v>1033</v>
      </c>
      <c r="B175" s="13"/>
      <c r="C175" s="12" t="s">
        <v>1033</v>
      </c>
      <c r="D175" s="13"/>
    </row>
    <row r="176" ht="17.25" customHeight="1" spans="1:4">
      <c r="A176" s="11" t="s">
        <v>1034</v>
      </c>
      <c r="B176" s="13"/>
      <c r="C176" s="12" t="s">
        <v>1034</v>
      </c>
      <c r="D176" s="13"/>
    </row>
    <row r="177" ht="17.25" customHeight="1" spans="1:4">
      <c r="A177" s="14" t="s">
        <v>1101</v>
      </c>
      <c r="B177" s="9">
        <f>SUM(B178:B183,B186:B190,B193:B194,B197:B198,B201:B204,B207:B219)</f>
        <v>0</v>
      </c>
      <c r="C177" s="15" t="s">
        <v>1102</v>
      </c>
      <c r="D177" s="9">
        <f>SUM(D178:D183,D186:D190,D193:D194,D197:D198,D201:D204,D207:D219)</f>
        <v>0</v>
      </c>
    </row>
    <row r="178" ht="17.25" customHeight="1" spans="1:4">
      <c r="A178" s="11" t="s">
        <v>983</v>
      </c>
      <c r="B178" s="13"/>
      <c r="C178" s="12" t="s">
        <v>983</v>
      </c>
      <c r="D178" s="13"/>
    </row>
    <row r="179" ht="17.25" customHeight="1" spans="1:4">
      <c r="A179" s="11" t="s">
        <v>984</v>
      </c>
      <c r="B179" s="13"/>
      <c r="C179" s="12" t="s">
        <v>984</v>
      </c>
      <c r="D179" s="13"/>
    </row>
    <row r="180" ht="17.25" customHeight="1" spans="1:4">
      <c r="A180" s="11" t="s">
        <v>985</v>
      </c>
      <c r="B180" s="13"/>
      <c r="C180" s="12" t="s">
        <v>985</v>
      </c>
      <c r="D180" s="13"/>
    </row>
    <row r="181" ht="17.25" customHeight="1" spans="1:4">
      <c r="A181" s="11" t="s">
        <v>986</v>
      </c>
      <c r="B181" s="13"/>
      <c r="C181" s="12" t="s">
        <v>986</v>
      </c>
      <c r="D181" s="13"/>
    </row>
    <row r="182" ht="17.25" customHeight="1" spans="1:4">
      <c r="A182" s="11" t="s">
        <v>987</v>
      </c>
      <c r="B182" s="13"/>
      <c r="C182" s="12" t="s">
        <v>987</v>
      </c>
      <c r="D182" s="13"/>
    </row>
    <row r="183" ht="17.25" customHeight="1" spans="1:4">
      <c r="A183" s="11" t="s">
        <v>988</v>
      </c>
      <c r="B183" s="9">
        <f>SUM(B184:B185)</f>
        <v>0</v>
      </c>
      <c r="C183" s="12" t="s">
        <v>988</v>
      </c>
      <c r="D183" s="9">
        <f>SUM(D184:D185)</f>
        <v>0</v>
      </c>
    </row>
    <row r="184" ht="17.25" customHeight="1" spans="1:4">
      <c r="A184" s="11" t="s">
        <v>1103</v>
      </c>
      <c r="B184" s="13"/>
      <c r="C184" s="12" t="s">
        <v>1104</v>
      </c>
      <c r="D184" s="13"/>
    </row>
    <row r="185" ht="17.25" customHeight="1" spans="1:4">
      <c r="A185" s="11" t="s">
        <v>1105</v>
      </c>
      <c r="B185" s="13"/>
      <c r="C185" s="12" t="s">
        <v>1106</v>
      </c>
      <c r="D185" s="13"/>
    </row>
    <row r="186" ht="17.25" customHeight="1" spans="1:4">
      <c r="A186" s="11" t="s">
        <v>993</v>
      </c>
      <c r="B186" s="13"/>
      <c r="C186" s="12" t="s">
        <v>993</v>
      </c>
      <c r="D186" s="13"/>
    </row>
    <row r="187" ht="17.25" customHeight="1" spans="1:4">
      <c r="A187" s="11" t="s">
        <v>994</v>
      </c>
      <c r="B187" s="13"/>
      <c r="C187" s="12" t="s">
        <v>994</v>
      </c>
      <c r="D187" s="13"/>
    </row>
    <row r="188" ht="17.25" customHeight="1" spans="1:4">
      <c r="A188" s="11" t="s">
        <v>995</v>
      </c>
      <c r="B188" s="13"/>
      <c r="C188" s="12" t="s">
        <v>995</v>
      </c>
      <c r="D188" s="13"/>
    </row>
    <row r="189" ht="17.25" customHeight="1" spans="1:4">
      <c r="A189" s="11" t="s">
        <v>996</v>
      </c>
      <c r="B189" s="16"/>
      <c r="C189" s="12" t="s">
        <v>996</v>
      </c>
      <c r="D189" s="13"/>
    </row>
    <row r="190" ht="17.25" customHeight="1" spans="1:4">
      <c r="A190" s="11" t="s">
        <v>997</v>
      </c>
      <c r="B190" s="9">
        <f>SUM(B191:B192)</f>
        <v>0</v>
      </c>
      <c r="C190" s="12" t="s">
        <v>997</v>
      </c>
      <c r="D190" s="9">
        <f>SUM(D191:D192)</f>
        <v>0</v>
      </c>
    </row>
    <row r="191" ht="17.25" customHeight="1" spans="1:4">
      <c r="A191" s="11" t="s">
        <v>1107</v>
      </c>
      <c r="B191" s="17"/>
      <c r="C191" s="12" t="s">
        <v>1108</v>
      </c>
      <c r="D191" s="13"/>
    </row>
    <row r="192" ht="17.25" customHeight="1" spans="1:4">
      <c r="A192" s="11" t="s">
        <v>1109</v>
      </c>
      <c r="B192" s="13"/>
      <c r="C192" s="12" t="s">
        <v>1110</v>
      </c>
      <c r="D192" s="13"/>
    </row>
    <row r="193" ht="17.25" customHeight="1" spans="1:4">
      <c r="A193" s="11" t="s">
        <v>1002</v>
      </c>
      <c r="B193" s="13"/>
      <c r="C193" s="12" t="s">
        <v>1002</v>
      </c>
      <c r="D193" s="13"/>
    </row>
    <row r="194" ht="17.25" customHeight="1" spans="1:4">
      <c r="A194" s="11" t="s">
        <v>1003</v>
      </c>
      <c r="B194" s="9">
        <f>SUM(B195:B196)</f>
        <v>0</v>
      </c>
      <c r="C194" s="12" t="s">
        <v>1003</v>
      </c>
      <c r="D194" s="9">
        <f>SUM(D195:D196)</f>
        <v>0</v>
      </c>
    </row>
    <row r="195" ht="17.25" customHeight="1" spans="1:4">
      <c r="A195" s="11" t="s">
        <v>1111</v>
      </c>
      <c r="B195" s="13"/>
      <c r="C195" s="12" t="s">
        <v>1112</v>
      </c>
      <c r="D195" s="13"/>
    </row>
    <row r="196" ht="17.25" customHeight="1" spans="1:4">
      <c r="A196" s="11" t="s">
        <v>1113</v>
      </c>
      <c r="B196" s="13"/>
      <c r="C196" s="12" t="s">
        <v>1114</v>
      </c>
      <c r="D196" s="13"/>
    </row>
    <row r="197" ht="17.25" customHeight="1" spans="1:4">
      <c r="A197" s="11" t="s">
        <v>1008</v>
      </c>
      <c r="B197" s="13"/>
      <c r="C197" s="12" t="s">
        <v>1008</v>
      </c>
      <c r="D197" s="13"/>
    </row>
    <row r="198" ht="17.25" customHeight="1" spans="1:4">
      <c r="A198" s="11" t="s">
        <v>1009</v>
      </c>
      <c r="B198" s="9">
        <f>SUM(B199:B200)</f>
        <v>0</v>
      </c>
      <c r="C198" s="12" t="s">
        <v>1009</v>
      </c>
      <c r="D198" s="9">
        <f>SUM(D199:D200)</f>
        <v>0</v>
      </c>
    </row>
    <row r="199" ht="17.25" customHeight="1" spans="1:4">
      <c r="A199" s="11" t="s">
        <v>1115</v>
      </c>
      <c r="B199" s="13"/>
      <c r="C199" s="12" t="s">
        <v>1116</v>
      </c>
      <c r="D199" s="13"/>
    </row>
    <row r="200" ht="17.25" customHeight="1" spans="1:4">
      <c r="A200" s="11" t="s">
        <v>1117</v>
      </c>
      <c r="B200" s="13"/>
      <c r="C200" s="12" t="s">
        <v>1118</v>
      </c>
      <c r="D200" s="13"/>
    </row>
    <row r="201" ht="17.25" customHeight="1" spans="1:4">
      <c r="A201" s="11" t="s">
        <v>1014</v>
      </c>
      <c r="B201" s="13"/>
      <c r="C201" s="12" t="s">
        <v>1014</v>
      </c>
      <c r="D201" s="13"/>
    </row>
    <row r="202" ht="17.25" customHeight="1" spans="1:4">
      <c r="A202" s="11" t="s">
        <v>1015</v>
      </c>
      <c r="B202" s="13"/>
      <c r="C202" s="12" t="s">
        <v>1015</v>
      </c>
      <c r="D202" s="13"/>
    </row>
    <row r="203" ht="17.25" customHeight="1" spans="1:4">
      <c r="A203" s="11" t="s">
        <v>1016</v>
      </c>
      <c r="B203" s="13"/>
      <c r="C203" s="12" t="s">
        <v>1016</v>
      </c>
      <c r="D203" s="13"/>
    </row>
    <row r="204" ht="17.25" customHeight="1" spans="1:4">
      <c r="A204" s="11" t="s">
        <v>1017</v>
      </c>
      <c r="B204" s="9">
        <f>SUM(B205:B206)</f>
        <v>0</v>
      </c>
      <c r="C204" s="12" t="s">
        <v>1017</v>
      </c>
      <c r="D204" s="9">
        <f>SUM(D205:D206)</f>
        <v>0</v>
      </c>
    </row>
    <row r="205" ht="17.25" customHeight="1" spans="1:4">
      <c r="A205" s="11" t="s">
        <v>1119</v>
      </c>
      <c r="B205" s="13"/>
      <c r="C205" s="12" t="s">
        <v>1120</v>
      </c>
      <c r="D205" s="13"/>
    </row>
    <row r="206" ht="17.25" customHeight="1" spans="1:4">
      <c r="A206" s="11" t="s">
        <v>1121</v>
      </c>
      <c r="B206" s="13"/>
      <c r="C206" s="12" t="s">
        <v>1122</v>
      </c>
      <c r="D206" s="13"/>
    </row>
    <row r="207" ht="17.25" customHeight="1" spans="1:4">
      <c r="A207" s="11" t="s">
        <v>1022</v>
      </c>
      <c r="B207" s="13"/>
      <c r="C207" s="12" t="s">
        <v>1022</v>
      </c>
      <c r="D207" s="13"/>
    </row>
    <row r="208" ht="17.25" customHeight="1" spans="1:4">
      <c r="A208" s="11" t="s">
        <v>1023</v>
      </c>
      <c r="B208" s="13"/>
      <c r="C208" s="12" t="s">
        <v>1023</v>
      </c>
      <c r="D208" s="13"/>
    </row>
    <row r="209" ht="17.25" customHeight="1" spans="1:4">
      <c r="A209" s="11" t="s">
        <v>1024</v>
      </c>
      <c r="B209" s="13"/>
      <c r="C209" s="12" t="s">
        <v>1024</v>
      </c>
      <c r="D209" s="13"/>
    </row>
    <row r="210" ht="17.25" customHeight="1" spans="1:4">
      <c r="A210" s="11" t="s">
        <v>1025</v>
      </c>
      <c r="B210" s="13"/>
      <c r="C210" s="12" t="s">
        <v>1025</v>
      </c>
      <c r="D210" s="13"/>
    </row>
    <row r="211" ht="17.25" customHeight="1" spans="1:4">
      <c r="A211" s="11" t="s">
        <v>1026</v>
      </c>
      <c r="B211" s="13"/>
      <c r="C211" s="12" t="s">
        <v>1026</v>
      </c>
      <c r="D211" s="13"/>
    </row>
    <row r="212" ht="17.25" customHeight="1" spans="1:4">
      <c r="A212" s="11" t="s">
        <v>1027</v>
      </c>
      <c r="B212" s="13"/>
      <c r="C212" s="12" t="s">
        <v>1027</v>
      </c>
      <c r="D212" s="13"/>
    </row>
    <row r="213" ht="17.25" customHeight="1" spans="1:4">
      <c r="A213" s="11" t="s">
        <v>1028</v>
      </c>
      <c r="B213" s="13"/>
      <c r="C213" s="12" t="s">
        <v>1028</v>
      </c>
      <c r="D213" s="13"/>
    </row>
    <row r="214" ht="17.25" customHeight="1" spans="1:4">
      <c r="A214" s="11" t="s">
        <v>1029</v>
      </c>
      <c r="B214" s="13"/>
      <c r="C214" s="12" t="s">
        <v>1029</v>
      </c>
      <c r="D214" s="13"/>
    </row>
    <row r="215" ht="17.25" customHeight="1" spans="1:4">
      <c r="A215" s="11" t="s">
        <v>1030</v>
      </c>
      <c r="B215" s="13"/>
      <c r="C215" s="12" t="s">
        <v>1030</v>
      </c>
      <c r="D215" s="13"/>
    </row>
    <row r="216" ht="17.25" customHeight="1" spans="1:4">
      <c r="A216" s="11" t="s">
        <v>1031</v>
      </c>
      <c r="B216" s="13"/>
      <c r="C216" s="12" t="s">
        <v>1031</v>
      </c>
      <c r="D216" s="13"/>
    </row>
    <row r="217" ht="17.25" customHeight="1" spans="1:4">
      <c r="A217" s="18" t="s">
        <v>1032</v>
      </c>
      <c r="B217" s="16"/>
      <c r="C217" s="19" t="s">
        <v>1032</v>
      </c>
      <c r="D217" s="16"/>
    </row>
    <row r="218" ht="17.25" customHeight="1" spans="1:4">
      <c r="A218" s="11" t="s">
        <v>1033</v>
      </c>
      <c r="B218" s="16"/>
      <c r="C218" s="12" t="s">
        <v>1033</v>
      </c>
      <c r="D218" s="16"/>
    </row>
    <row r="219" ht="17.25" customHeight="1" spans="1:4">
      <c r="A219" s="11" t="s">
        <v>1034</v>
      </c>
      <c r="B219" s="13"/>
      <c r="C219" s="12" t="s">
        <v>1034</v>
      </c>
      <c r="D219" s="13"/>
    </row>
  </sheetData>
  <sheetProtection autoFilter="0"/>
  <mergeCells count="1">
    <mergeCell ref="A2:D2"/>
  </mergeCells>
  <dataValidations count="1">
    <dataValidation type="decimal" operator="between" allowBlank="1" showInputMessage="1" showErrorMessage="1" sqref="B5:B219 D5:D219">
      <formula1>-99999999999999</formula1>
      <formula2>99999999999999</formula2>
    </dataValidation>
  </dataValidations>
  <printOptions gridLines="1"/>
  <pageMargins left="0.75" right="0.75" top="1" bottom="1" header="0.5" footer="0.5"/>
  <pageSetup paperSize="1"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GridLines="0" showZeros="0" tabSelected="1" defaultGridColor="0" colorId="8" workbookViewId="0">
      <selection activeCell="D15" sqref="D15"/>
    </sheetView>
  </sheetViews>
  <sheetFormatPr defaultColWidth="12.125" defaultRowHeight="15.55" customHeight="1" outlineLevelCol="3"/>
  <cols>
    <col min="1" max="1" width="11.875" style="1" customWidth="1"/>
    <col min="2" max="2" width="20.625" style="1" customWidth="1"/>
    <col min="3" max="3" width="54.875" style="1" customWidth="1"/>
    <col min="4" max="4" width="23" style="1" customWidth="1"/>
  </cols>
  <sheetData>
    <row r="1" ht="28.5" customHeight="1" spans="1:4">
      <c r="A1" s="39" t="str">
        <f>'##BASEINFO'!$B$7</f>
        <v>淅川县</v>
      </c>
      <c r="B1" s="39"/>
      <c r="C1" s="39"/>
      <c r="D1" s="39"/>
    </row>
    <row r="2" ht="31.5" customHeight="1" spans="1:4">
      <c r="A2" s="39" t="str">
        <f>'##BASEINFO'!$B$2&amp;"度简表基础信息表"</f>
        <v>2024年度简表基础信息表</v>
      </c>
      <c r="B2" s="39"/>
      <c r="C2" s="39"/>
      <c r="D2" s="39"/>
    </row>
    <row r="3" ht="15" customHeight="1" spans="1:4">
      <c r="A3" s="3"/>
      <c r="B3" s="3"/>
      <c r="C3" s="3"/>
      <c r="D3" s="3"/>
    </row>
    <row r="4" ht="15" customHeight="1" spans="1:4">
      <c r="A4" s="3"/>
      <c r="B4" s="3"/>
      <c r="C4" s="3"/>
      <c r="D4" s="3"/>
    </row>
    <row r="5" ht="15" customHeight="1" spans="1:4">
      <c r="A5" s="3"/>
      <c r="B5" s="41" t="s">
        <v>58</v>
      </c>
      <c r="C5" s="42" t="s">
        <v>59</v>
      </c>
      <c r="D5" s="3"/>
    </row>
    <row r="6" ht="15" customHeight="1" spans="1:4">
      <c r="A6" s="3"/>
      <c r="B6" s="41" t="s">
        <v>60</v>
      </c>
      <c r="C6" s="43" t="s">
        <v>61</v>
      </c>
      <c r="D6" s="3"/>
    </row>
    <row r="7" ht="15" customHeight="1" spans="1:4">
      <c r="A7" s="3"/>
      <c r="B7" s="41" t="s">
        <v>62</v>
      </c>
      <c r="C7" s="43" t="s">
        <v>63</v>
      </c>
      <c r="D7" s="3"/>
    </row>
    <row r="8" ht="15" customHeight="1" spans="1:4">
      <c r="A8" s="3"/>
      <c r="B8" s="41" t="s">
        <v>64</v>
      </c>
      <c r="C8" s="43" t="s">
        <v>65</v>
      </c>
      <c r="D8" s="3"/>
    </row>
    <row r="9" ht="15" customHeight="1" spans="1:4">
      <c r="A9" s="3"/>
      <c r="B9" s="41" t="s">
        <v>66</v>
      </c>
      <c r="C9" s="44" t="s">
        <v>67</v>
      </c>
      <c r="D9" s="3"/>
    </row>
    <row r="10" ht="15" customHeight="1" spans="1:4">
      <c r="A10" s="3"/>
      <c r="B10" s="41" t="s">
        <v>68</v>
      </c>
      <c r="C10" s="43" t="s">
        <v>69</v>
      </c>
      <c r="D10" s="3"/>
    </row>
    <row r="11" ht="15" customHeight="1" spans="1:4">
      <c r="A11" s="3"/>
      <c r="B11" s="41" t="s">
        <v>70</v>
      </c>
      <c r="C11" s="42" t="s">
        <v>71</v>
      </c>
      <c r="D11" s="3"/>
    </row>
    <row r="12" ht="15" customHeight="1" spans="1:4">
      <c r="A12" s="3"/>
      <c r="B12" s="41" t="s">
        <v>72</v>
      </c>
      <c r="C12" s="43" t="s">
        <v>73</v>
      </c>
      <c r="D12" s="3"/>
    </row>
    <row r="13" ht="15" customHeight="1" spans="1:4">
      <c r="A13" s="3"/>
      <c r="B13" s="41" t="s">
        <v>74</v>
      </c>
      <c r="C13" s="43" t="s">
        <v>75</v>
      </c>
      <c r="D13" s="3"/>
    </row>
    <row r="14" ht="15" customHeight="1" spans="1:4">
      <c r="A14" s="3"/>
      <c r="B14" s="41" t="s">
        <v>76</v>
      </c>
      <c r="C14" s="43" t="s">
        <v>77</v>
      </c>
      <c r="D14" s="3"/>
    </row>
    <row r="15" ht="15" customHeight="1" spans="1:4">
      <c r="A15" s="3"/>
      <c r="B15" s="41" t="s">
        <v>78</v>
      </c>
      <c r="C15" s="43" t="s">
        <v>79</v>
      </c>
      <c r="D15" s="3"/>
    </row>
    <row r="16" ht="15" customHeight="1" spans="1:4">
      <c r="A16" s="3"/>
      <c r="B16" s="41" t="s">
        <v>80</v>
      </c>
      <c r="C16" s="43" t="s">
        <v>79</v>
      </c>
      <c r="D16" s="3"/>
    </row>
    <row r="17" ht="15" customHeight="1" spans="1:4">
      <c r="A17" s="3"/>
      <c r="B17" s="41" t="s">
        <v>81</v>
      </c>
      <c r="C17" s="44" t="s">
        <v>82</v>
      </c>
      <c r="D17" s="3"/>
    </row>
    <row r="18" ht="15" customHeight="1" spans="1:4">
      <c r="A18" s="3"/>
      <c r="B18" s="41" t="s">
        <v>83</v>
      </c>
      <c r="C18" s="43" t="s">
        <v>84</v>
      </c>
      <c r="D18" s="3"/>
    </row>
    <row r="19" ht="15" customHeight="1" spans="1:4">
      <c r="A19" s="3"/>
      <c r="B19" s="41" t="s">
        <v>85</v>
      </c>
      <c r="C19" s="42" t="s">
        <v>86</v>
      </c>
      <c r="D19" s="3"/>
    </row>
    <row r="20" ht="15" customHeight="1" spans="1:4">
      <c r="A20" s="3"/>
      <c r="B20" s="41" t="s">
        <v>87</v>
      </c>
      <c r="C20" s="43" t="s">
        <v>88</v>
      </c>
      <c r="D20" s="3"/>
    </row>
    <row r="21" ht="15" customHeight="1" spans="1:4">
      <c r="A21" s="3"/>
      <c r="B21" s="41" t="s">
        <v>89</v>
      </c>
      <c r="C21" s="44" t="s">
        <v>86</v>
      </c>
      <c r="D21" s="3"/>
    </row>
    <row r="22" ht="15" customHeight="1" spans="1:4">
      <c r="A22" s="3"/>
      <c r="B22" s="41" t="s">
        <v>90</v>
      </c>
      <c r="C22" s="45">
        <v>2820</v>
      </c>
      <c r="D22" s="3" t="s">
        <v>91</v>
      </c>
    </row>
    <row r="23" ht="15" customHeight="1" spans="1:4">
      <c r="A23" s="3"/>
      <c r="B23" s="41" t="s">
        <v>92</v>
      </c>
      <c r="C23" s="46" t="s">
        <v>93</v>
      </c>
      <c r="D23" s="3"/>
    </row>
    <row r="24" ht="15" customHeight="1" spans="1:4">
      <c r="A24" s="3"/>
      <c r="B24" s="3"/>
      <c r="C24" s="3"/>
      <c r="D24" s="3"/>
    </row>
    <row r="25" ht="15" customHeight="1" spans="1:4">
      <c r="A25" s="3"/>
      <c r="B25" s="3"/>
      <c r="C25" s="3"/>
      <c r="D25" s="3"/>
    </row>
    <row r="26" ht="17.25" customHeight="1" spans="1:4">
      <c r="A26" s="3"/>
      <c r="B26" s="3"/>
      <c r="C26" s="3"/>
      <c r="D26" s="3"/>
    </row>
  </sheetData>
  <sheetProtection autoFilter="0"/>
  <mergeCells count="2">
    <mergeCell ref="A1:D1"/>
    <mergeCell ref="A2:D2"/>
  </mergeCells>
  <printOptions gridLines="1"/>
  <pageMargins left="0.75" right="0.75" top="1" bottom="1" header="0.5" footer="0.5"/>
  <pageSetup paperSize="9"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E1"/>
    </sheetView>
  </sheetViews>
  <sheetFormatPr defaultColWidth="12.125" defaultRowHeight="15.55" customHeight="1" outlineLevelCol="4"/>
  <cols>
    <col min="1" max="1" width="9.625" style="1" customWidth="1"/>
    <col min="2" max="2" width="10.75" style="1" customWidth="1"/>
    <col min="3" max="3" width="62.25" style="1" customWidth="1"/>
    <col min="4" max="4" width="8.25" style="1" customWidth="1"/>
    <col min="5" max="5" width="11" style="1" customWidth="1"/>
  </cols>
  <sheetData>
    <row r="1" ht="41.25" customHeight="1" spans="1:5">
      <c r="A1" s="39" t="s">
        <v>94</v>
      </c>
      <c r="B1" s="39"/>
      <c r="C1" s="39"/>
      <c r="D1" s="39"/>
      <c r="E1" s="39"/>
    </row>
    <row r="2" ht="17.25" customHeight="1" spans="1:5">
      <c r="A2" s="3"/>
      <c r="B2" s="3"/>
      <c r="C2" s="3"/>
      <c r="D2" s="3"/>
      <c r="E2" s="3"/>
    </row>
    <row r="3" ht="17.25" customHeight="1" spans="1:5">
      <c r="A3" s="3"/>
      <c r="B3" s="27" t="s">
        <v>95</v>
      </c>
      <c r="C3" s="27" t="s">
        <v>96</v>
      </c>
      <c r="D3" s="27" t="s">
        <v>97</v>
      </c>
      <c r="E3" s="3"/>
    </row>
    <row r="4" ht="17.25" customHeight="1" spans="1:5">
      <c r="A4" s="3"/>
      <c r="B4" s="27" t="s">
        <v>1</v>
      </c>
      <c r="C4" s="25" t="s">
        <v>98</v>
      </c>
      <c r="D4" s="40"/>
      <c r="E4" s="3"/>
    </row>
    <row r="5" ht="17.25" customHeight="1" spans="1:5">
      <c r="A5" s="3"/>
      <c r="B5" s="27" t="s">
        <v>99</v>
      </c>
      <c r="C5" s="25" t="s">
        <v>12</v>
      </c>
      <c r="D5" s="40"/>
      <c r="E5" s="3"/>
    </row>
    <row r="6" ht="17.25" customHeight="1" spans="1:5">
      <c r="A6" s="3"/>
      <c r="B6" s="27" t="s">
        <v>100</v>
      </c>
      <c r="C6" s="25" t="s">
        <v>17</v>
      </c>
      <c r="D6" s="40"/>
      <c r="E6" s="3"/>
    </row>
    <row r="7" ht="17.25" customHeight="1" spans="1:5">
      <c r="A7" s="3"/>
      <c r="B7" s="27" t="s">
        <v>101</v>
      </c>
      <c r="C7" s="25" t="s">
        <v>22</v>
      </c>
      <c r="D7" s="40"/>
      <c r="E7" s="3"/>
    </row>
    <row r="8" ht="15.75" customHeight="1" spans="1:5">
      <c r="A8" s="3"/>
      <c r="B8" s="27" t="s">
        <v>102</v>
      </c>
      <c r="C8" s="25" t="s">
        <v>27</v>
      </c>
      <c r="D8" s="40"/>
      <c r="E8" s="3"/>
    </row>
    <row r="9" ht="17.25" customHeight="1" spans="1:5">
      <c r="A9" s="3"/>
      <c r="B9" s="27" t="s">
        <v>103</v>
      </c>
      <c r="C9" s="25" t="s">
        <v>32</v>
      </c>
      <c r="D9" s="40"/>
      <c r="E9" s="3"/>
    </row>
    <row r="10" ht="15.75" customHeight="1" spans="1:5">
      <c r="A10" s="3"/>
      <c r="B10" s="27" t="s">
        <v>104</v>
      </c>
      <c r="C10" s="11" t="s">
        <v>36</v>
      </c>
      <c r="D10" s="40"/>
      <c r="E10" s="3"/>
    </row>
    <row r="11" ht="17.25" customHeight="1" spans="1:5">
      <c r="A11" s="3"/>
      <c r="B11" s="27" t="s">
        <v>105</v>
      </c>
      <c r="C11" s="25" t="s">
        <v>106</v>
      </c>
      <c r="D11" s="40"/>
      <c r="E11" s="3"/>
    </row>
    <row r="12" ht="17.25" customHeight="1" spans="1:5">
      <c r="A12" s="3"/>
      <c r="B12" s="3"/>
      <c r="C12" s="3"/>
      <c r="D12" s="3"/>
      <c r="E12" s="3"/>
    </row>
    <row r="13" ht="17.25" customHeight="1" spans="1:5">
      <c r="A13" s="3"/>
      <c r="B13" s="3"/>
      <c r="C13" s="3"/>
      <c r="D13" s="3"/>
      <c r="E13" s="3"/>
    </row>
    <row r="14" ht="17.25" customHeight="1" spans="1:5">
      <c r="A14" s="3"/>
      <c r="B14" s="3"/>
      <c r="C14" s="3"/>
      <c r="D14" s="3"/>
      <c r="E14" s="3"/>
    </row>
    <row r="15" ht="17.25" customHeight="1" spans="1:5">
      <c r="A15" s="3"/>
      <c r="B15" s="3"/>
      <c r="C15" s="3"/>
      <c r="D15" s="3"/>
      <c r="E15" s="3"/>
    </row>
    <row r="16" ht="17.25" customHeight="1" spans="1:5">
      <c r="A16" s="3"/>
      <c r="B16" s="3"/>
      <c r="C16" s="3"/>
      <c r="D16" s="3"/>
      <c r="E16" s="3"/>
    </row>
    <row r="17" ht="17.25" customHeight="1" spans="1:5">
      <c r="A17" s="3"/>
      <c r="B17" s="3"/>
      <c r="C17" s="3"/>
      <c r="D17" s="3"/>
      <c r="E17" s="3"/>
    </row>
    <row r="18" ht="17.25" customHeight="1" spans="1:5">
      <c r="A18" s="3"/>
      <c r="B18" s="3"/>
      <c r="C18" s="3"/>
      <c r="D18" s="3"/>
      <c r="E18" s="3"/>
    </row>
    <row r="19" ht="17.25" customHeight="1" spans="1:5">
      <c r="A19" s="3"/>
      <c r="B19" s="3"/>
      <c r="C19" s="3"/>
      <c r="D19" s="3"/>
      <c r="E19" s="3"/>
    </row>
    <row r="20" ht="17.25" customHeight="1" spans="1:5">
      <c r="A20" s="3"/>
      <c r="B20" s="3"/>
      <c r="C20" s="3"/>
      <c r="D20" s="3"/>
      <c r="E20" s="3"/>
    </row>
  </sheetData>
  <sheetProtection autoFilter="0"/>
  <mergeCells count="1">
    <mergeCell ref="A1:E1"/>
  </mergeCells>
  <dataValidations count="1">
    <dataValidation type="decimal" operator="between" allowBlank="1" showInputMessage="1" showErrorMessage="1" sqref="D4:D11">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showGridLines="0" showZeros="0" defaultGridColor="0" colorId="8" workbookViewId="0">
      <selection activeCell="A1" sqref="A1:D1"/>
    </sheetView>
  </sheetViews>
  <sheetFormatPr defaultColWidth="12.125" defaultRowHeight="15.55" customHeight="1" outlineLevelCol="3"/>
  <cols>
    <col min="1" max="1" width="34.25" style="1" customWidth="1"/>
    <col min="2" max="2" width="23" style="1" customWidth="1"/>
    <col min="3" max="3" width="32.875" style="1" customWidth="1"/>
    <col min="4" max="4" width="23" style="1" customWidth="1"/>
  </cols>
  <sheetData>
    <row r="1" ht="42.75" customHeight="1" spans="1:4">
      <c r="A1" s="4" t="str">
        <f>'##BASEINFO'!$B$2&amp;"度"&amp;'##BASEINFO'!$B$7&amp;"一般公共预算收支总表"</f>
        <v>2024年度淅川县一般公共预算收支总表</v>
      </c>
      <c r="B1" s="4"/>
      <c r="C1" s="4"/>
      <c r="D1" s="4"/>
    </row>
    <row r="2" ht="17.25" customHeight="1" spans="1:4">
      <c r="A2" s="3"/>
      <c r="B2" s="3"/>
      <c r="C2" s="3"/>
      <c r="D2" s="5" t="s">
        <v>107</v>
      </c>
    </row>
    <row r="3" ht="17.25" customHeight="1" spans="1:4">
      <c r="A3" s="3"/>
      <c r="B3" s="3"/>
      <c r="C3" s="3"/>
      <c r="D3" s="5" t="str">
        <f>"单位："&amp;'##BASEINFO'!$B$19</f>
        <v>单位：万元</v>
      </c>
    </row>
    <row r="4" ht="18.75" customHeight="1" spans="1:4">
      <c r="A4" s="6" t="s">
        <v>108</v>
      </c>
      <c r="B4" s="7" t="s">
        <v>109</v>
      </c>
      <c r="C4" s="6" t="s">
        <v>108</v>
      </c>
      <c r="D4" s="6" t="s">
        <v>109</v>
      </c>
    </row>
    <row r="5" ht="17.25" customHeight="1" spans="1:4">
      <c r="A5" s="11" t="s">
        <v>110</v>
      </c>
      <c r="B5" s="9">
        <f>'JB02'!C6</f>
        <v>70615</v>
      </c>
      <c r="C5" s="37" t="s">
        <v>111</v>
      </c>
      <c r="D5" s="13">
        <v>45055</v>
      </c>
    </row>
    <row r="6" ht="17.25" customHeight="1" spans="1:4">
      <c r="A6" s="25" t="s">
        <v>112</v>
      </c>
      <c r="B6" s="24">
        <f>'JB02'!C7</f>
        <v>31910</v>
      </c>
      <c r="C6" s="25" t="s">
        <v>113</v>
      </c>
      <c r="D6" s="13"/>
    </row>
    <row r="7" ht="17.25" customHeight="1" spans="1:4">
      <c r="A7" s="25" t="s">
        <v>114</v>
      </c>
      <c r="B7" s="9">
        <f>'JB02'!C65+'JB02'!C190</f>
        <v>2883</v>
      </c>
      <c r="C7" s="25" t="s">
        <v>115</v>
      </c>
      <c r="D7" s="13">
        <v>212</v>
      </c>
    </row>
    <row r="8" ht="17.25" customHeight="1" spans="1:4">
      <c r="A8" s="25" t="s">
        <v>116</v>
      </c>
      <c r="B8" s="9">
        <f>'JB02'!C255</f>
        <v>962</v>
      </c>
      <c r="C8" s="25" t="s">
        <v>117</v>
      </c>
      <c r="D8" s="13">
        <v>16844</v>
      </c>
    </row>
    <row r="9" ht="17.25" customHeight="1" spans="1:4">
      <c r="A9" s="25" t="s">
        <v>118</v>
      </c>
      <c r="B9" s="9">
        <f>'JB02'!C262</f>
        <v>17913</v>
      </c>
      <c r="C9" s="25" t="s">
        <v>119</v>
      </c>
      <c r="D9" s="13">
        <v>132164</v>
      </c>
    </row>
    <row r="10" ht="17.25" customHeight="1" spans="1:4">
      <c r="A10" s="25" t="s">
        <v>120</v>
      </c>
      <c r="B10" s="9">
        <f>'JB02'!C267</f>
        <v>2329</v>
      </c>
      <c r="C10" s="25" t="s">
        <v>121</v>
      </c>
      <c r="D10" s="13">
        <v>47428</v>
      </c>
    </row>
    <row r="11" ht="17.25" customHeight="1" spans="1:4">
      <c r="A11" s="25" t="s">
        <v>122</v>
      </c>
      <c r="B11" s="9">
        <f>'JB02'!C283</f>
        <v>1860</v>
      </c>
      <c r="C11" s="25" t="s">
        <v>123</v>
      </c>
      <c r="D11" s="13">
        <v>5635</v>
      </c>
    </row>
    <row r="12" ht="17.25" customHeight="1" spans="1:4">
      <c r="A12" s="25" t="s">
        <v>124</v>
      </c>
      <c r="B12" s="9">
        <f>'JB02'!C292</f>
        <v>1113</v>
      </c>
      <c r="C12" s="25" t="s">
        <v>125</v>
      </c>
      <c r="D12" s="13">
        <v>70968</v>
      </c>
    </row>
    <row r="13" ht="17.25" customHeight="1" spans="1:4">
      <c r="A13" s="25" t="s">
        <v>126</v>
      </c>
      <c r="B13" s="9">
        <f>'JB02'!C298</f>
        <v>1820</v>
      </c>
      <c r="C13" s="25" t="s">
        <v>127</v>
      </c>
      <c r="D13" s="13">
        <v>23834</v>
      </c>
    </row>
    <row r="14" ht="17.25" customHeight="1" spans="1:4">
      <c r="A14" s="25" t="s">
        <v>128</v>
      </c>
      <c r="B14" s="9">
        <f>'JB02'!C307</f>
        <v>1836</v>
      </c>
      <c r="C14" s="25" t="s">
        <v>129</v>
      </c>
      <c r="D14" s="13">
        <v>26676</v>
      </c>
    </row>
    <row r="15" ht="17.25" customHeight="1" spans="1:4">
      <c r="A15" s="25" t="s">
        <v>130</v>
      </c>
      <c r="B15" s="9">
        <f>'JB02'!C316</f>
        <v>3519</v>
      </c>
      <c r="C15" s="25" t="s">
        <v>131</v>
      </c>
      <c r="D15" s="13">
        <v>22671</v>
      </c>
    </row>
    <row r="16" ht="17.25" customHeight="1" spans="1:4">
      <c r="A16" s="25" t="s">
        <v>132</v>
      </c>
      <c r="B16" s="9">
        <f>'JB02'!C337</f>
        <v>653</v>
      </c>
      <c r="C16" s="25" t="s">
        <v>133</v>
      </c>
      <c r="D16" s="13">
        <v>119642</v>
      </c>
    </row>
    <row r="17" ht="17.25" customHeight="1" spans="1:4">
      <c r="A17" s="25" t="s">
        <v>134</v>
      </c>
      <c r="B17" s="9">
        <f>'JB02'!C341</f>
        <v>3310</v>
      </c>
      <c r="C17" s="25" t="s">
        <v>135</v>
      </c>
      <c r="D17" s="13">
        <v>22015</v>
      </c>
    </row>
    <row r="18" ht="17.25" customHeight="1" spans="1:4">
      <c r="A18" s="25" t="s">
        <v>136</v>
      </c>
      <c r="B18" s="9">
        <f>'JB02'!C344</f>
        <v>408</v>
      </c>
      <c r="C18" s="25" t="s">
        <v>137</v>
      </c>
      <c r="D18" s="13">
        <v>2301</v>
      </c>
    </row>
    <row r="19" ht="17.25" customHeight="1" spans="1:4">
      <c r="A19" s="25" t="s">
        <v>138</v>
      </c>
      <c r="B19" s="9">
        <f>'JB02'!C347</f>
        <v>99</v>
      </c>
      <c r="C19" s="25" t="s">
        <v>139</v>
      </c>
      <c r="D19" s="13">
        <v>2225</v>
      </c>
    </row>
    <row r="20" ht="17.25" customHeight="1" spans="1:4">
      <c r="A20" s="25" t="s">
        <v>140</v>
      </c>
      <c r="B20" s="9">
        <f>'JB02'!C350+'JB02'!C45+'JB02'!C319+'JB02'!C322+'JB02'!C325</f>
        <v>0</v>
      </c>
      <c r="C20" s="25" t="s">
        <v>141</v>
      </c>
      <c r="D20" s="13">
        <v>203</v>
      </c>
    </row>
    <row r="21" ht="17.25" customHeight="1" spans="1:4">
      <c r="A21" s="25" t="s">
        <v>142</v>
      </c>
      <c r="B21" s="9">
        <f>'JB02'!C353</f>
        <v>39952</v>
      </c>
      <c r="C21" s="25" t="s">
        <v>143</v>
      </c>
      <c r="D21" s="13"/>
    </row>
    <row r="22" ht="17.25" customHeight="1" spans="1:4">
      <c r="A22" s="25" t="s">
        <v>144</v>
      </c>
      <c r="B22" s="9">
        <f>'JB02'!C354</f>
        <v>2091</v>
      </c>
      <c r="C22" s="25" t="s">
        <v>145</v>
      </c>
      <c r="D22" s="13">
        <v>8735</v>
      </c>
    </row>
    <row r="23" ht="17.25" customHeight="1" spans="1:4">
      <c r="A23" s="25" t="s">
        <v>146</v>
      </c>
      <c r="B23" s="9">
        <f>'JB02'!C382</f>
        <v>23146</v>
      </c>
      <c r="C23" s="25" t="s">
        <v>147</v>
      </c>
      <c r="D23" s="13">
        <v>10383</v>
      </c>
    </row>
    <row r="24" ht="17.25" customHeight="1" spans="1:4">
      <c r="A24" s="25" t="s">
        <v>148</v>
      </c>
      <c r="B24" s="9">
        <f>'JB02'!C576</f>
        <v>9170</v>
      </c>
      <c r="C24" s="25" t="s">
        <v>149</v>
      </c>
      <c r="D24" s="13">
        <v>1472</v>
      </c>
    </row>
    <row r="25" ht="15.75" customHeight="1" spans="1:4">
      <c r="A25" s="25" t="s">
        <v>150</v>
      </c>
      <c r="B25" s="9">
        <f>'JB02'!C616</f>
        <v>0</v>
      </c>
      <c r="C25" s="25" t="s">
        <v>151</v>
      </c>
      <c r="D25" s="13">
        <v>3910</v>
      </c>
    </row>
    <row r="26" ht="17.25" customHeight="1" spans="1:4">
      <c r="A26" s="25" t="s">
        <v>152</v>
      </c>
      <c r="B26" s="9">
        <f>'JB02'!C635</f>
        <v>5058</v>
      </c>
      <c r="C26" s="25" t="s">
        <v>153</v>
      </c>
      <c r="D26" s="13">
        <v>1201</v>
      </c>
    </row>
    <row r="27" ht="17.25" customHeight="1" spans="1:4">
      <c r="A27" s="25" t="s">
        <v>154</v>
      </c>
      <c r="B27" s="9">
        <f>'JB02'!C686+'JB02'!C689+'JB02'!C695</f>
        <v>487</v>
      </c>
      <c r="C27" s="25" t="s">
        <v>155</v>
      </c>
      <c r="D27" s="13">
        <v>10849</v>
      </c>
    </row>
    <row r="28" ht="17.25" customHeight="1" spans="1:4">
      <c r="A28" s="38"/>
      <c r="B28" s="26"/>
      <c r="C28" s="25" t="s">
        <v>156</v>
      </c>
      <c r="D28" s="13">
        <v>9308</v>
      </c>
    </row>
    <row r="29" ht="17.25" customHeight="1" spans="1:4">
      <c r="A29" s="25"/>
      <c r="B29" s="34"/>
      <c r="C29" s="25" t="s">
        <v>157</v>
      </c>
      <c r="D29" s="13">
        <v>1</v>
      </c>
    </row>
    <row r="30" ht="17.25" customHeight="1" spans="1:4">
      <c r="A30" s="27" t="s">
        <v>158</v>
      </c>
      <c r="B30" s="9">
        <f>'JB02'!C5</f>
        <v>110567</v>
      </c>
      <c r="C30" s="27" t="s">
        <v>159</v>
      </c>
      <c r="D30" s="9">
        <f>SUM(D5:D27,D29)</f>
        <v>574424</v>
      </c>
    </row>
  </sheetData>
  <sheetProtection autoFilter="0"/>
  <mergeCells count="1">
    <mergeCell ref="A1:D1"/>
  </mergeCells>
  <dataValidations count="1">
    <dataValidation type="decimal" operator="between" allowBlank="1" showInputMessage="1" showErrorMessage="1" sqref="B30 B5:B27 D5:D30">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A1" sqref="A1:C1"/>
    </sheetView>
  </sheetViews>
  <sheetFormatPr defaultColWidth="12.125" defaultRowHeight="15.55" customHeight="1" outlineLevelCol="2"/>
  <cols>
    <col min="1" max="1" width="11.75" style="1" customWidth="1"/>
    <col min="2" max="2" width="69.125" style="1" customWidth="1"/>
    <col min="3" max="3" width="23" style="1" customWidth="1"/>
  </cols>
  <sheetData>
    <row r="1" ht="42.75" customHeight="1" spans="1:3">
      <c r="A1" s="4" t="str">
        <f>'##BASEINFO'!$B$2&amp;"度"&amp;'##BASEINFO'!$B$7&amp;"一般公共预算收入明细表"</f>
        <v>2024年度淅川县一般公共预算收入明细表</v>
      </c>
      <c r="B1" s="4"/>
      <c r="C1" s="4"/>
    </row>
    <row r="2" ht="17.25" customHeight="1" spans="1:3">
      <c r="A2" s="3"/>
      <c r="B2" s="3"/>
      <c r="C2" s="5" t="s">
        <v>160</v>
      </c>
    </row>
    <row r="3" ht="17.25" customHeight="1" spans="1:3">
      <c r="A3" s="3"/>
      <c r="B3" s="3"/>
      <c r="C3" s="5" t="str">
        <f>"单位："&amp;'##BASEINFO'!$B$19</f>
        <v>单位：万元</v>
      </c>
    </row>
    <row r="4" ht="17.25" customHeight="1" spans="1:3">
      <c r="A4" s="6" t="s">
        <v>161</v>
      </c>
      <c r="B4" s="6" t="s">
        <v>162</v>
      </c>
      <c r="C4" s="6" t="s">
        <v>109</v>
      </c>
    </row>
    <row r="5" ht="17.25" customHeight="1" spans="1:3">
      <c r="A5" s="35"/>
      <c r="B5" s="35" t="s">
        <v>163</v>
      </c>
      <c r="C5" s="9">
        <f>C6+C353</f>
        <v>110567</v>
      </c>
    </row>
    <row r="6" ht="17.25" customHeight="1" spans="1:3">
      <c r="A6" s="30">
        <v>101</v>
      </c>
      <c r="B6" s="31" t="s">
        <v>164</v>
      </c>
      <c r="C6" s="9">
        <f>SUM(C7,C45,C65,C190,C255,C262,C267,C283,C292,C298,C307,C316,C319,C322,C325,C337,C341,C344,C347,C350)</f>
        <v>70615</v>
      </c>
    </row>
    <row r="7" ht="17.25" customHeight="1" spans="1:3">
      <c r="A7" s="30">
        <v>10101</v>
      </c>
      <c r="B7" s="31" t="s">
        <v>165</v>
      </c>
      <c r="C7" s="9">
        <f>SUM(C8,C38,C42)</f>
        <v>31910</v>
      </c>
    </row>
    <row r="8" ht="17.25" customHeight="1" spans="1:3">
      <c r="A8" s="30">
        <v>1010101</v>
      </c>
      <c r="B8" s="31" t="s">
        <v>166</v>
      </c>
      <c r="C8" s="9">
        <f>SUM(C9:C37)</f>
        <v>31910</v>
      </c>
    </row>
    <row r="9" ht="17.25" customHeight="1" spans="1:3">
      <c r="A9" s="30">
        <v>101010101</v>
      </c>
      <c r="B9" s="32" t="s">
        <v>167</v>
      </c>
      <c r="C9" s="13">
        <v>3611</v>
      </c>
    </row>
    <row r="10" ht="17.25" customHeight="1" spans="1:3">
      <c r="A10" s="30">
        <v>101010102</v>
      </c>
      <c r="B10" s="32" t="s">
        <v>168</v>
      </c>
      <c r="C10" s="13">
        <v>9</v>
      </c>
    </row>
    <row r="11" ht="17.25" customHeight="1" spans="1:3">
      <c r="A11" s="30">
        <v>101010103</v>
      </c>
      <c r="B11" s="32" t="s">
        <v>169</v>
      </c>
      <c r="C11" s="13">
        <v>23455</v>
      </c>
    </row>
    <row r="12" ht="17.25" customHeight="1" spans="1:3">
      <c r="A12" s="30">
        <v>101010104</v>
      </c>
      <c r="B12" s="32" t="s">
        <v>170</v>
      </c>
      <c r="C12" s="13"/>
    </row>
    <row r="13" ht="17.25" customHeight="1" spans="1:3">
      <c r="A13" s="30">
        <v>101010105</v>
      </c>
      <c r="B13" s="32" t="s">
        <v>171</v>
      </c>
      <c r="C13" s="13">
        <v>2739</v>
      </c>
    </row>
    <row r="14" ht="17.25" customHeight="1" spans="1:3">
      <c r="A14" s="30">
        <v>101010106</v>
      </c>
      <c r="B14" s="32" t="s">
        <v>172</v>
      </c>
      <c r="C14" s="13">
        <v>2281</v>
      </c>
    </row>
    <row r="15" ht="17.25" customHeight="1" spans="1:3">
      <c r="A15" s="30">
        <v>101010117</v>
      </c>
      <c r="B15" s="32" t="s">
        <v>173</v>
      </c>
      <c r="C15" s="13"/>
    </row>
    <row r="16" ht="17.25" customHeight="1" spans="1:3">
      <c r="A16" s="30">
        <v>101010118</v>
      </c>
      <c r="B16" s="32" t="s">
        <v>174</v>
      </c>
      <c r="C16" s="13"/>
    </row>
    <row r="17" ht="17.25" customHeight="1" spans="1:3">
      <c r="A17" s="30">
        <v>101010119</v>
      </c>
      <c r="B17" s="32" t="s">
        <v>175</v>
      </c>
      <c r="C17" s="13">
        <v>575</v>
      </c>
    </row>
    <row r="18" ht="17.25" customHeight="1" spans="1:3">
      <c r="A18" s="30">
        <v>101010120</v>
      </c>
      <c r="B18" s="32" t="s">
        <v>176</v>
      </c>
      <c r="C18" s="13">
        <v>110</v>
      </c>
    </row>
    <row r="19" ht="17.25" customHeight="1" spans="1:3">
      <c r="A19" s="30">
        <v>101010121</v>
      </c>
      <c r="B19" s="32" t="s">
        <v>177</v>
      </c>
      <c r="C19" s="13">
        <v>-320</v>
      </c>
    </row>
    <row r="20" ht="17.25" customHeight="1" spans="1:3">
      <c r="A20" s="30">
        <v>101010122</v>
      </c>
      <c r="B20" s="32" t="s">
        <v>178</v>
      </c>
      <c r="C20" s="13">
        <v>-23</v>
      </c>
    </row>
    <row r="21" ht="17.25" customHeight="1" spans="1:3">
      <c r="A21" s="30">
        <v>101010125</v>
      </c>
      <c r="B21" s="32" t="s">
        <v>179</v>
      </c>
      <c r="C21" s="13"/>
    </row>
    <row r="22" ht="17.25" customHeight="1" spans="1:3">
      <c r="A22" s="30">
        <v>101010127</v>
      </c>
      <c r="B22" s="32" t="s">
        <v>180</v>
      </c>
      <c r="C22" s="13"/>
    </row>
    <row r="23" ht="17.25" customHeight="1" spans="1:3">
      <c r="A23" s="30">
        <v>101010129</v>
      </c>
      <c r="B23" s="32" t="s">
        <v>181</v>
      </c>
      <c r="C23" s="13">
        <v>-491</v>
      </c>
    </row>
    <row r="24" ht="17.25" customHeight="1" spans="1:3">
      <c r="A24" s="30">
        <v>101010131</v>
      </c>
      <c r="B24" s="32" t="s">
        <v>182</v>
      </c>
      <c r="C24" s="13"/>
    </row>
    <row r="25" ht="17.25" customHeight="1" spans="1:3">
      <c r="A25" s="30">
        <v>101010132</v>
      </c>
      <c r="B25" s="32" t="s">
        <v>183</v>
      </c>
      <c r="C25" s="13"/>
    </row>
    <row r="26" ht="17.25" customHeight="1" spans="1:3">
      <c r="A26" s="30">
        <v>101010133</v>
      </c>
      <c r="B26" s="32" t="s">
        <v>184</v>
      </c>
      <c r="C26" s="13"/>
    </row>
    <row r="27" ht="17.25" customHeight="1" spans="1:3">
      <c r="A27" s="30">
        <v>101010134</v>
      </c>
      <c r="B27" s="32" t="s">
        <v>185</v>
      </c>
      <c r="C27" s="13"/>
    </row>
    <row r="28" ht="17.25" customHeight="1" spans="1:3">
      <c r="A28" s="30">
        <v>101010135</v>
      </c>
      <c r="B28" s="32" t="s">
        <v>186</v>
      </c>
      <c r="C28" s="13"/>
    </row>
    <row r="29" ht="17.25" customHeight="1" spans="1:3">
      <c r="A29" s="30">
        <v>101010136</v>
      </c>
      <c r="B29" s="32" t="s">
        <v>187</v>
      </c>
      <c r="C29" s="13">
        <v>-290</v>
      </c>
    </row>
    <row r="30" ht="17.25" customHeight="1" spans="1:3">
      <c r="A30" s="30">
        <v>101010137</v>
      </c>
      <c r="B30" s="32" t="s">
        <v>188</v>
      </c>
      <c r="C30" s="13"/>
    </row>
    <row r="31" ht="17.25" customHeight="1" spans="1:3">
      <c r="A31" s="30">
        <v>101010138</v>
      </c>
      <c r="B31" s="32" t="s">
        <v>189</v>
      </c>
      <c r="C31" s="13"/>
    </row>
    <row r="32" ht="17.25" customHeight="1" spans="1:3">
      <c r="A32" s="30">
        <v>101010150</v>
      </c>
      <c r="B32" s="32" t="s">
        <v>190</v>
      </c>
      <c r="C32" s="13"/>
    </row>
    <row r="33" ht="17.25" customHeight="1" spans="1:3">
      <c r="A33" s="30">
        <v>101010151</v>
      </c>
      <c r="B33" s="32" t="s">
        <v>191</v>
      </c>
      <c r="C33" s="13">
        <v>254</v>
      </c>
    </row>
    <row r="34" ht="17.25" customHeight="1" spans="1:3">
      <c r="A34" s="30">
        <v>101010152</v>
      </c>
      <c r="B34" s="32" t="s">
        <v>192</v>
      </c>
      <c r="C34" s="13"/>
    </row>
    <row r="35" ht="17.25" customHeight="1" spans="1:3">
      <c r="A35" s="30">
        <v>101010153</v>
      </c>
      <c r="B35" s="32" t="s">
        <v>193</v>
      </c>
      <c r="C35" s="13"/>
    </row>
    <row r="36" ht="17.25" customHeight="1" spans="1:3">
      <c r="A36" s="30">
        <v>101010154</v>
      </c>
      <c r="B36" s="32" t="s">
        <v>194</v>
      </c>
      <c r="C36" s="13"/>
    </row>
    <row r="37" ht="17.25" customHeight="1" spans="1:3">
      <c r="A37" s="30">
        <v>101010155</v>
      </c>
      <c r="B37" s="32" t="s">
        <v>195</v>
      </c>
      <c r="C37" s="13"/>
    </row>
    <row r="38" ht="17.25" customHeight="1" spans="1:3">
      <c r="A38" s="30">
        <v>1010102</v>
      </c>
      <c r="B38" s="31" t="s">
        <v>196</v>
      </c>
      <c r="C38" s="9">
        <f>SUM(C39:C41)</f>
        <v>0</v>
      </c>
    </row>
    <row r="39" ht="17.25" customHeight="1" spans="1:3">
      <c r="A39" s="30">
        <v>101010201</v>
      </c>
      <c r="B39" s="32" t="s">
        <v>197</v>
      </c>
      <c r="C39" s="13"/>
    </row>
    <row r="40" ht="17.25" customHeight="1" spans="1:3">
      <c r="A40" s="30">
        <v>101010220</v>
      </c>
      <c r="B40" s="32" t="s">
        <v>198</v>
      </c>
      <c r="C40" s="13"/>
    </row>
    <row r="41" ht="17.25" customHeight="1" spans="1:3">
      <c r="A41" s="30">
        <v>101010221</v>
      </c>
      <c r="B41" s="32" t="s">
        <v>199</v>
      </c>
      <c r="C41" s="13"/>
    </row>
    <row r="42" ht="17.25" customHeight="1" spans="1:3">
      <c r="A42" s="30">
        <v>1010103</v>
      </c>
      <c r="B42" s="31" t="s">
        <v>200</v>
      </c>
      <c r="C42" s="9">
        <f>SUM(C43:C44)</f>
        <v>0</v>
      </c>
    </row>
    <row r="43" ht="17.25" customHeight="1" spans="1:3">
      <c r="A43" s="30">
        <v>101010301</v>
      </c>
      <c r="B43" s="32" t="s">
        <v>201</v>
      </c>
      <c r="C43" s="13"/>
    </row>
    <row r="44" ht="17.25" customHeight="1" spans="1:3">
      <c r="A44" s="30">
        <v>101010302</v>
      </c>
      <c r="B44" s="32" t="s">
        <v>202</v>
      </c>
      <c r="C44" s="13"/>
    </row>
    <row r="45" ht="17.25" customHeight="1" spans="1:3">
      <c r="A45" s="30">
        <v>10102</v>
      </c>
      <c r="B45" s="31" t="s">
        <v>203</v>
      </c>
      <c r="C45" s="9">
        <f>SUM(C46,C58,C64)</f>
        <v>0</v>
      </c>
    </row>
    <row r="46" ht="17.25" customHeight="1" spans="1:3">
      <c r="A46" s="30">
        <v>1010201</v>
      </c>
      <c r="B46" s="31" t="s">
        <v>204</v>
      </c>
      <c r="C46" s="9">
        <f>SUM(C47:C57)</f>
        <v>0</v>
      </c>
    </row>
    <row r="47" ht="17.25" customHeight="1" spans="1:3">
      <c r="A47" s="30">
        <v>101020101</v>
      </c>
      <c r="B47" s="32" t="s">
        <v>205</v>
      </c>
      <c r="C47" s="13"/>
    </row>
    <row r="48" ht="17.25" customHeight="1" spans="1:3">
      <c r="A48" s="30">
        <v>101020102</v>
      </c>
      <c r="B48" s="32" t="s">
        <v>206</v>
      </c>
      <c r="C48" s="13"/>
    </row>
    <row r="49" ht="17.25" customHeight="1" spans="1:3">
      <c r="A49" s="30">
        <v>101020103</v>
      </c>
      <c r="B49" s="32" t="s">
        <v>207</v>
      </c>
      <c r="C49" s="13"/>
    </row>
    <row r="50" ht="17.25" customHeight="1" spans="1:3">
      <c r="A50" s="30">
        <v>101020104</v>
      </c>
      <c r="B50" s="32" t="s">
        <v>208</v>
      </c>
      <c r="C50" s="13"/>
    </row>
    <row r="51" ht="17.25" customHeight="1" spans="1:3">
      <c r="A51" s="30">
        <v>101020105</v>
      </c>
      <c r="B51" s="32" t="s">
        <v>209</v>
      </c>
      <c r="C51" s="13"/>
    </row>
    <row r="52" ht="17.25" customHeight="1" spans="1:3">
      <c r="A52" s="30">
        <v>101020106</v>
      </c>
      <c r="B52" s="32" t="s">
        <v>210</v>
      </c>
      <c r="C52" s="13"/>
    </row>
    <row r="53" ht="17.25" customHeight="1" spans="1:3">
      <c r="A53" s="30">
        <v>101020107</v>
      </c>
      <c r="B53" s="32" t="s">
        <v>211</v>
      </c>
      <c r="C53" s="13"/>
    </row>
    <row r="54" ht="17.25" customHeight="1" spans="1:3">
      <c r="A54" s="30">
        <v>101020119</v>
      </c>
      <c r="B54" s="32" t="s">
        <v>212</v>
      </c>
      <c r="C54" s="13"/>
    </row>
    <row r="55" ht="17.25" customHeight="1" spans="1:3">
      <c r="A55" s="30">
        <v>101020120</v>
      </c>
      <c r="B55" s="32" t="s">
        <v>213</v>
      </c>
      <c r="C55" s="13"/>
    </row>
    <row r="56" ht="17.25" customHeight="1" spans="1:3">
      <c r="A56" s="30">
        <v>101020121</v>
      </c>
      <c r="B56" s="32" t="s">
        <v>214</v>
      </c>
      <c r="C56" s="13"/>
    </row>
    <row r="57" ht="17.25" customHeight="1" spans="1:3">
      <c r="A57" s="30">
        <v>101020129</v>
      </c>
      <c r="B57" s="32" t="s">
        <v>215</v>
      </c>
      <c r="C57" s="13"/>
    </row>
    <row r="58" ht="17.25" customHeight="1" spans="1:3">
      <c r="A58" s="30">
        <v>1010202</v>
      </c>
      <c r="B58" s="31" t="s">
        <v>216</v>
      </c>
      <c r="C58" s="9">
        <f>SUM(C59:C63)</f>
        <v>0</v>
      </c>
    </row>
    <row r="59" ht="17.25" customHeight="1" spans="1:3">
      <c r="A59" s="30">
        <v>101020202</v>
      </c>
      <c r="B59" s="32" t="s">
        <v>217</v>
      </c>
      <c r="C59" s="13"/>
    </row>
    <row r="60" ht="17.25" customHeight="1" spans="1:3">
      <c r="A60" s="30">
        <v>101020209</v>
      </c>
      <c r="B60" s="32" t="s">
        <v>218</v>
      </c>
      <c r="C60" s="13"/>
    </row>
    <row r="61" ht="17.25" customHeight="1" spans="1:3">
      <c r="A61" s="30">
        <v>101020220</v>
      </c>
      <c r="B61" s="32" t="s">
        <v>219</v>
      </c>
      <c r="C61" s="13"/>
    </row>
    <row r="62" ht="17.25" customHeight="1" spans="1:3">
      <c r="A62" s="30">
        <v>101020221</v>
      </c>
      <c r="B62" s="32" t="s">
        <v>220</v>
      </c>
      <c r="C62" s="13"/>
    </row>
    <row r="63" ht="17.25" customHeight="1" spans="1:3">
      <c r="A63" s="30">
        <v>101020229</v>
      </c>
      <c r="B63" s="32" t="s">
        <v>221</v>
      </c>
      <c r="C63" s="13"/>
    </row>
    <row r="64" ht="17.25" customHeight="1" spans="1:3">
      <c r="A64" s="30">
        <v>1010203</v>
      </c>
      <c r="B64" s="31" t="s">
        <v>222</v>
      </c>
      <c r="C64" s="13"/>
    </row>
    <row r="65" ht="17.25" customHeight="1" spans="1:3">
      <c r="A65" s="30">
        <v>10104</v>
      </c>
      <c r="B65" s="31" t="s">
        <v>223</v>
      </c>
      <c r="C65" s="9">
        <f>SUM(C66:C82,C86:C91,C95,C100:C101,C105:C111,C128:C129,C132:C134,C139,C144,C149,C154,C159,C164,C169,C174,C179,C184,C188,C189)</f>
        <v>2883</v>
      </c>
    </row>
    <row r="66" ht="17.25" customHeight="1" spans="1:3">
      <c r="A66" s="30">
        <v>1010401</v>
      </c>
      <c r="B66" s="31" t="s">
        <v>224</v>
      </c>
      <c r="C66" s="13"/>
    </row>
    <row r="67" ht="17.25" customHeight="1" spans="1:3">
      <c r="A67" s="30">
        <v>1010402</v>
      </c>
      <c r="B67" s="31" t="s">
        <v>225</v>
      </c>
      <c r="C67" s="13"/>
    </row>
    <row r="68" ht="17.25" customHeight="1" spans="1:3">
      <c r="A68" s="30">
        <v>1010403</v>
      </c>
      <c r="B68" s="31" t="s">
        <v>226</v>
      </c>
      <c r="C68" s="13"/>
    </row>
    <row r="69" ht="17.25" customHeight="1" spans="1:3">
      <c r="A69" s="30">
        <v>1010404</v>
      </c>
      <c r="B69" s="31" t="s">
        <v>227</v>
      </c>
      <c r="C69" s="13">
        <v>24</v>
      </c>
    </row>
    <row r="70" ht="17.25" customHeight="1" spans="1:3">
      <c r="A70" s="30">
        <v>1010405</v>
      </c>
      <c r="B70" s="31" t="s">
        <v>228</v>
      </c>
      <c r="C70" s="13"/>
    </row>
    <row r="71" ht="17.25" customHeight="1" spans="1:3">
      <c r="A71" s="30">
        <v>1010406</v>
      </c>
      <c r="B71" s="31" t="s">
        <v>229</v>
      </c>
      <c r="C71" s="13"/>
    </row>
    <row r="72" ht="17.25" customHeight="1" spans="1:3">
      <c r="A72" s="30">
        <v>1010407</v>
      </c>
      <c r="B72" s="31" t="s">
        <v>230</v>
      </c>
      <c r="C72" s="13"/>
    </row>
    <row r="73" ht="17.25" customHeight="1" spans="1:3">
      <c r="A73" s="30">
        <v>1010408</v>
      </c>
      <c r="B73" s="31" t="s">
        <v>231</v>
      </c>
      <c r="C73" s="13"/>
    </row>
    <row r="74" ht="17.25" customHeight="1" spans="1:3">
      <c r="A74" s="30">
        <v>1010409</v>
      </c>
      <c r="B74" s="31" t="s">
        <v>232</v>
      </c>
      <c r="C74" s="13"/>
    </row>
    <row r="75" ht="17.25" customHeight="1" spans="1:3">
      <c r="A75" s="30">
        <v>1010410</v>
      </c>
      <c r="B75" s="31" t="s">
        <v>233</v>
      </c>
      <c r="C75" s="13"/>
    </row>
    <row r="76" ht="17.25" customHeight="1" spans="1:3">
      <c r="A76" s="30">
        <v>1010411</v>
      </c>
      <c r="B76" s="31" t="s">
        <v>234</v>
      </c>
      <c r="C76" s="13"/>
    </row>
    <row r="77" ht="17.25" customHeight="1" spans="1:3">
      <c r="A77" s="30">
        <v>1010412</v>
      </c>
      <c r="B77" s="31" t="s">
        <v>235</v>
      </c>
      <c r="C77" s="13"/>
    </row>
    <row r="78" ht="17.25" customHeight="1" spans="1:3">
      <c r="A78" s="30">
        <v>1010413</v>
      </c>
      <c r="B78" s="31" t="s">
        <v>236</v>
      </c>
      <c r="C78" s="13"/>
    </row>
    <row r="79" ht="17.25" customHeight="1" spans="1:3">
      <c r="A79" s="30">
        <v>1010414</v>
      </c>
      <c r="B79" s="31" t="s">
        <v>237</v>
      </c>
      <c r="C79" s="13"/>
    </row>
    <row r="80" ht="17.25" customHeight="1" spans="1:3">
      <c r="A80" s="30">
        <v>1010415</v>
      </c>
      <c r="B80" s="31" t="s">
        <v>238</v>
      </c>
      <c r="C80" s="13"/>
    </row>
    <row r="81" ht="17.25" customHeight="1" spans="1:3">
      <c r="A81" s="30">
        <v>1010416</v>
      </c>
      <c r="B81" s="31" t="s">
        <v>239</v>
      </c>
      <c r="C81" s="13"/>
    </row>
    <row r="82" ht="17.25" customHeight="1" spans="1:3">
      <c r="A82" s="30">
        <v>1010417</v>
      </c>
      <c r="B82" s="31" t="s">
        <v>240</v>
      </c>
      <c r="C82" s="9">
        <f>SUM(C83:C85)</f>
        <v>0</v>
      </c>
    </row>
    <row r="83" ht="17.25" customHeight="1" spans="1:3">
      <c r="A83" s="30">
        <v>101041701</v>
      </c>
      <c r="B83" s="32" t="s">
        <v>241</v>
      </c>
      <c r="C83" s="13"/>
    </row>
    <row r="84" ht="17.25" customHeight="1" spans="1:3">
      <c r="A84" s="30">
        <v>101041702</v>
      </c>
      <c r="B84" s="32" t="s">
        <v>242</v>
      </c>
      <c r="C84" s="13"/>
    </row>
    <row r="85" ht="17.25" customHeight="1" spans="1:3">
      <c r="A85" s="30">
        <v>101041709</v>
      </c>
      <c r="B85" s="32" t="s">
        <v>243</v>
      </c>
      <c r="C85" s="13"/>
    </row>
    <row r="86" ht="17.25" customHeight="1" spans="1:3">
      <c r="A86" s="30">
        <v>1010418</v>
      </c>
      <c r="B86" s="31" t="s">
        <v>244</v>
      </c>
      <c r="C86" s="13"/>
    </row>
    <row r="87" ht="17.25" customHeight="1" spans="1:3">
      <c r="A87" s="30">
        <v>1010419</v>
      </c>
      <c r="B87" s="31" t="s">
        <v>245</v>
      </c>
      <c r="C87" s="13"/>
    </row>
    <row r="88" ht="17.25" customHeight="1" spans="1:3">
      <c r="A88" s="30">
        <v>1010420</v>
      </c>
      <c r="B88" s="31" t="s">
        <v>246</v>
      </c>
      <c r="C88" s="13"/>
    </row>
    <row r="89" ht="17.25" customHeight="1" spans="1:3">
      <c r="A89" s="30">
        <v>1010421</v>
      </c>
      <c r="B89" s="31" t="s">
        <v>247</v>
      </c>
      <c r="C89" s="13"/>
    </row>
    <row r="90" ht="17.25" customHeight="1" spans="1:3">
      <c r="A90" s="30">
        <v>1010422</v>
      </c>
      <c r="B90" s="31" t="s">
        <v>248</v>
      </c>
      <c r="C90" s="13"/>
    </row>
    <row r="91" ht="17.25" customHeight="1" spans="1:3">
      <c r="A91" s="30">
        <v>1010423</v>
      </c>
      <c r="B91" s="31" t="s">
        <v>249</v>
      </c>
      <c r="C91" s="9">
        <f>SUM(C92:C94)</f>
        <v>0</v>
      </c>
    </row>
    <row r="92" ht="17.25" customHeight="1" spans="1:3">
      <c r="A92" s="30">
        <v>101042303</v>
      </c>
      <c r="B92" s="32" t="s">
        <v>250</v>
      </c>
      <c r="C92" s="13"/>
    </row>
    <row r="93" ht="17.25" customHeight="1" spans="1:3">
      <c r="A93" s="30">
        <v>101042304</v>
      </c>
      <c r="B93" s="32" t="s">
        <v>251</v>
      </c>
      <c r="C93" s="13"/>
    </row>
    <row r="94" ht="17.25" customHeight="1" spans="1:3">
      <c r="A94" s="30">
        <v>101042309</v>
      </c>
      <c r="B94" s="32" t="s">
        <v>252</v>
      </c>
      <c r="C94" s="13"/>
    </row>
    <row r="95" ht="17.25" customHeight="1" spans="1:3">
      <c r="A95" s="30">
        <v>1010424</v>
      </c>
      <c r="B95" s="31" t="s">
        <v>253</v>
      </c>
      <c r="C95" s="9">
        <f>SUM(C96:C99)</f>
        <v>0</v>
      </c>
    </row>
    <row r="96" ht="17.25" customHeight="1" spans="1:3">
      <c r="A96" s="30">
        <v>101042402</v>
      </c>
      <c r="B96" s="32" t="s">
        <v>254</v>
      </c>
      <c r="C96" s="13"/>
    </row>
    <row r="97" ht="17.25" customHeight="1" spans="1:3">
      <c r="A97" s="30">
        <v>101042403</v>
      </c>
      <c r="B97" s="32" t="s">
        <v>255</v>
      </c>
      <c r="C97" s="13"/>
    </row>
    <row r="98" ht="17.25" customHeight="1" spans="1:3">
      <c r="A98" s="30">
        <v>101042404</v>
      </c>
      <c r="B98" s="32" t="s">
        <v>256</v>
      </c>
      <c r="C98" s="13"/>
    </row>
    <row r="99" ht="17.25" customHeight="1" spans="1:3">
      <c r="A99" s="30">
        <v>101042409</v>
      </c>
      <c r="B99" s="32" t="s">
        <v>257</v>
      </c>
      <c r="C99" s="13"/>
    </row>
    <row r="100" ht="17.25" customHeight="1" spans="1:3">
      <c r="A100" s="30">
        <v>1010425</v>
      </c>
      <c r="B100" s="31" t="s">
        <v>258</v>
      </c>
      <c r="C100" s="13"/>
    </row>
    <row r="101" ht="17.25" customHeight="1" spans="1:3">
      <c r="A101" s="30">
        <v>1010426</v>
      </c>
      <c r="B101" s="31" t="s">
        <v>259</v>
      </c>
      <c r="C101" s="9">
        <f>SUM(C102:C104)</f>
        <v>0</v>
      </c>
    </row>
    <row r="102" ht="17.25" customHeight="1" spans="1:3">
      <c r="A102" s="30">
        <v>101042601</v>
      </c>
      <c r="B102" s="32" t="s">
        <v>260</v>
      </c>
      <c r="C102" s="13"/>
    </row>
    <row r="103" ht="17.25" customHeight="1" spans="1:3">
      <c r="A103" s="30">
        <v>101042602</v>
      </c>
      <c r="B103" s="32" t="s">
        <v>261</v>
      </c>
      <c r="C103" s="13"/>
    </row>
    <row r="104" ht="17.25" customHeight="1" spans="1:3">
      <c r="A104" s="30">
        <v>101042609</v>
      </c>
      <c r="B104" s="32" t="s">
        <v>262</v>
      </c>
      <c r="C104" s="13"/>
    </row>
    <row r="105" ht="17.25" customHeight="1" spans="1:3">
      <c r="A105" s="30">
        <v>1010427</v>
      </c>
      <c r="B105" s="31" t="s">
        <v>263</v>
      </c>
      <c r="C105" s="13"/>
    </row>
    <row r="106" ht="17.25" customHeight="1" spans="1:3">
      <c r="A106" s="30">
        <v>1010428</v>
      </c>
      <c r="B106" s="31" t="s">
        <v>264</v>
      </c>
      <c r="C106" s="13"/>
    </row>
    <row r="107" ht="17.25" customHeight="1" spans="1:3">
      <c r="A107" s="30">
        <v>1010429</v>
      </c>
      <c r="B107" s="31" t="s">
        <v>265</v>
      </c>
      <c r="C107" s="13"/>
    </row>
    <row r="108" ht="17.25" customHeight="1" spans="1:3">
      <c r="A108" s="30">
        <v>1010430</v>
      </c>
      <c r="B108" s="31" t="s">
        <v>266</v>
      </c>
      <c r="C108" s="13"/>
    </row>
    <row r="109" ht="17.25" customHeight="1" spans="1:3">
      <c r="A109" s="30">
        <v>1010431</v>
      </c>
      <c r="B109" s="31" t="s">
        <v>267</v>
      </c>
      <c r="C109" s="13">
        <v>83</v>
      </c>
    </row>
    <row r="110" ht="17.25" customHeight="1" spans="1:3">
      <c r="A110" s="30">
        <v>1010432</v>
      </c>
      <c r="B110" s="31" t="s">
        <v>268</v>
      </c>
      <c r="C110" s="13"/>
    </row>
    <row r="111" ht="17.25" customHeight="1" spans="1:3">
      <c r="A111" s="30">
        <v>1010433</v>
      </c>
      <c r="B111" s="31" t="s">
        <v>269</v>
      </c>
      <c r="C111" s="9">
        <f>SUM(C112:C127)</f>
        <v>2495</v>
      </c>
    </row>
    <row r="112" ht="17.25" customHeight="1" spans="1:3">
      <c r="A112" s="30">
        <v>101043302</v>
      </c>
      <c r="B112" s="32" t="s">
        <v>270</v>
      </c>
      <c r="C112" s="13"/>
    </row>
    <row r="113" ht="17.25" customHeight="1" spans="1:3">
      <c r="A113" s="30">
        <v>101043303</v>
      </c>
      <c r="B113" s="32" t="s">
        <v>271</v>
      </c>
      <c r="C113" s="13"/>
    </row>
    <row r="114" ht="17.25" customHeight="1" spans="1:3">
      <c r="A114" s="30">
        <v>101043304</v>
      </c>
      <c r="B114" s="32" t="s">
        <v>272</v>
      </c>
      <c r="C114" s="13"/>
    </row>
    <row r="115" ht="17.25" customHeight="1" spans="1:3">
      <c r="A115" s="30">
        <v>101043308</v>
      </c>
      <c r="B115" s="32" t="s">
        <v>273</v>
      </c>
      <c r="C115" s="13"/>
    </row>
    <row r="116" ht="17.25" customHeight="1" spans="1:3">
      <c r="A116" s="30">
        <v>101043309</v>
      </c>
      <c r="B116" s="32" t="s">
        <v>274</v>
      </c>
      <c r="C116" s="13"/>
    </row>
    <row r="117" ht="17.25" customHeight="1" spans="1:3">
      <c r="A117" s="30">
        <v>101043310</v>
      </c>
      <c r="B117" s="32" t="s">
        <v>275</v>
      </c>
      <c r="C117" s="13"/>
    </row>
    <row r="118" ht="17.25" customHeight="1" spans="1:3">
      <c r="A118" s="30">
        <v>101043312</v>
      </c>
      <c r="B118" s="32" t="s">
        <v>276</v>
      </c>
      <c r="C118" s="13"/>
    </row>
    <row r="119" ht="17.25" customHeight="1" spans="1:3">
      <c r="A119" s="30">
        <v>101043313</v>
      </c>
      <c r="B119" s="32" t="s">
        <v>277</v>
      </c>
      <c r="C119" s="13"/>
    </row>
    <row r="120" ht="17.25" customHeight="1" spans="1:3">
      <c r="A120" s="30">
        <v>101043314</v>
      </c>
      <c r="B120" s="32" t="s">
        <v>278</v>
      </c>
      <c r="C120" s="13"/>
    </row>
    <row r="121" ht="17.25" customHeight="1" spans="1:3">
      <c r="A121" s="30">
        <v>101043315</v>
      </c>
      <c r="B121" s="32" t="s">
        <v>279</v>
      </c>
      <c r="C121" s="13"/>
    </row>
    <row r="122" ht="17.25" customHeight="1" spans="1:3">
      <c r="A122" s="30">
        <v>101043316</v>
      </c>
      <c r="B122" s="32" t="s">
        <v>280</v>
      </c>
      <c r="C122" s="13"/>
    </row>
    <row r="123" ht="17.25" customHeight="1" spans="1:3">
      <c r="A123" s="30">
        <v>101043317</v>
      </c>
      <c r="B123" s="32" t="s">
        <v>281</v>
      </c>
      <c r="C123" s="13"/>
    </row>
    <row r="124" ht="17.25" customHeight="1" spans="1:3">
      <c r="A124" s="30">
        <v>101043318</v>
      </c>
      <c r="B124" s="32" t="s">
        <v>282</v>
      </c>
      <c r="C124" s="13"/>
    </row>
    <row r="125" ht="17.25" customHeight="1" spans="1:3">
      <c r="A125" s="30">
        <v>101043319</v>
      </c>
      <c r="B125" s="32" t="s">
        <v>283</v>
      </c>
      <c r="C125" s="13"/>
    </row>
    <row r="126" ht="17.25" customHeight="1" spans="1:3">
      <c r="A126" s="30">
        <v>101043320</v>
      </c>
      <c r="B126" s="32" t="s">
        <v>284</v>
      </c>
      <c r="C126" s="13"/>
    </row>
    <row r="127" ht="17.25" customHeight="1" spans="1:3">
      <c r="A127" s="30">
        <v>101043399</v>
      </c>
      <c r="B127" s="32" t="s">
        <v>285</v>
      </c>
      <c r="C127" s="13">
        <v>2495</v>
      </c>
    </row>
    <row r="128" ht="17.25" customHeight="1" spans="1:3">
      <c r="A128" s="30">
        <v>1010434</v>
      </c>
      <c r="B128" s="31" t="s">
        <v>286</v>
      </c>
      <c r="C128" s="13"/>
    </row>
    <row r="129" ht="17.25" customHeight="1" spans="1:3">
      <c r="A129" s="30">
        <v>1010435</v>
      </c>
      <c r="B129" s="31" t="s">
        <v>287</v>
      </c>
      <c r="C129" s="9">
        <f>SUM(C130:C131)</f>
        <v>21</v>
      </c>
    </row>
    <row r="130" ht="17.25" customHeight="1" spans="1:3">
      <c r="A130" s="30">
        <v>101043501</v>
      </c>
      <c r="B130" s="32" t="s">
        <v>288</v>
      </c>
      <c r="C130" s="13"/>
    </row>
    <row r="131" ht="17.25" customHeight="1" spans="1:3">
      <c r="A131" s="30">
        <v>101043509</v>
      </c>
      <c r="B131" s="32" t="s">
        <v>289</v>
      </c>
      <c r="C131" s="13">
        <v>21</v>
      </c>
    </row>
    <row r="132" ht="17.25" customHeight="1" spans="1:3">
      <c r="A132" s="30">
        <v>1010436</v>
      </c>
      <c r="B132" s="31" t="s">
        <v>290</v>
      </c>
      <c r="C132" s="13">
        <v>73</v>
      </c>
    </row>
    <row r="133" ht="17.25" customHeight="1" spans="1:3">
      <c r="A133" s="30">
        <v>1010439</v>
      </c>
      <c r="B133" s="31" t="s">
        <v>291</v>
      </c>
      <c r="C133" s="13">
        <v>2</v>
      </c>
    </row>
    <row r="134" ht="17.25" customHeight="1" spans="1:3">
      <c r="A134" s="30">
        <v>1010440</v>
      </c>
      <c r="B134" s="31" t="s">
        <v>292</v>
      </c>
      <c r="C134" s="9">
        <f>SUM(C135:C138)</f>
        <v>3</v>
      </c>
    </row>
    <row r="135" ht="17.25" customHeight="1" spans="1:3">
      <c r="A135" s="30">
        <v>101044001</v>
      </c>
      <c r="B135" s="32" t="s">
        <v>293</v>
      </c>
      <c r="C135" s="13"/>
    </row>
    <row r="136" ht="17.25" customHeight="1" spans="1:3">
      <c r="A136" s="30">
        <v>101044002</v>
      </c>
      <c r="B136" s="32" t="s">
        <v>294</v>
      </c>
      <c r="C136" s="13">
        <v>3</v>
      </c>
    </row>
    <row r="137" ht="17.25" customHeight="1" spans="1:3">
      <c r="A137" s="30">
        <v>101044003</v>
      </c>
      <c r="B137" s="32" t="s">
        <v>295</v>
      </c>
      <c r="C137" s="13"/>
    </row>
    <row r="138" ht="17.25" customHeight="1" spans="1:3">
      <c r="A138" s="30">
        <v>101044099</v>
      </c>
      <c r="B138" s="32" t="s">
        <v>296</v>
      </c>
      <c r="C138" s="13"/>
    </row>
    <row r="139" ht="17.25" customHeight="1" spans="1:3">
      <c r="A139" s="30">
        <v>1010441</v>
      </c>
      <c r="B139" s="31" t="s">
        <v>297</v>
      </c>
      <c r="C139" s="9">
        <f>SUM(C140:C143)</f>
        <v>0</v>
      </c>
    </row>
    <row r="140" ht="17.25" customHeight="1" spans="1:3">
      <c r="A140" s="30">
        <v>101044101</v>
      </c>
      <c r="B140" s="32" t="s">
        <v>298</v>
      </c>
      <c r="C140" s="13"/>
    </row>
    <row r="141" ht="17.25" customHeight="1" spans="1:3">
      <c r="A141" s="30">
        <v>101044102</v>
      </c>
      <c r="B141" s="32" t="s">
        <v>299</v>
      </c>
      <c r="C141" s="13"/>
    </row>
    <row r="142" ht="17.25" customHeight="1" spans="1:3">
      <c r="A142" s="30">
        <v>101044103</v>
      </c>
      <c r="B142" s="32" t="s">
        <v>300</v>
      </c>
      <c r="C142" s="13"/>
    </row>
    <row r="143" ht="17.25" customHeight="1" spans="1:3">
      <c r="A143" s="30">
        <v>101044199</v>
      </c>
      <c r="B143" s="32" t="s">
        <v>301</v>
      </c>
      <c r="C143" s="13"/>
    </row>
    <row r="144" ht="17.25" customHeight="1" spans="1:3">
      <c r="A144" s="30">
        <v>1010442</v>
      </c>
      <c r="B144" s="31" t="s">
        <v>302</v>
      </c>
      <c r="C144" s="9">
        <f>SUM(C145:C148)</f>
        <v>0</v>
      </c>
    </row>
    <row r="145" ht="17.25" customHeight="1" spans="1:3">
      <c r="A145" s="30">
        <v>101044201</v>
      </c>
      <c r="B145" s="32" t="s">
        <v>303</v>
      </c>
      <c r="C145" s="13"/>
    </row>
    <row r="146" ht="17.25" customHeight="1" spans="1:3">
      <c r="A146" s="30">
        <v>101044202</v>
      </c>
      <c r="B146" s="32" t="s">
        <v>304</v>
      </c>
      <c r="C146" s="13"/>
    </row>
    <row r="147" ht="17.25" customHeight="1" spans="1:3">
      <c r="A147" s="30">
        <v>101044203</v>
      </c>
      <c r="B147" s="32" t="s">
        <v>305</v>
      </c>
      <c r="C147" s="13"/>
    </row>
    <row r="148" ht="17.25" customHeight="1" spans="1:3">
      <c r="A148" s="30">
        <v>101044299</v>
      </c>
      <c r="B148" s="32" t="s">
        <v>306</v>
      </c>
      <c r="C148" s="13"/>
    </row>
    <row r="149" ht="17.25" customHeight="1" spans="1:3">
      <c r="A149" s="30">
        <v>1010443</v>
      </c>
      <c r="B149" s="31" t="s">
        <v>307</v>
      </c>
      <c r="C149" s="9">
        <f>SUM(C150:C153)</f>
        <v>0</v>
      </c>
    </row>
    <row r="150" ht="17.25" customHeight="1" spans="1:3">
      <c r="A150" s="30">
        <v>101044301</v>
      </c>
      <c r="B150" s="32" t="s">
        <v>308</v>
      </c>
      <c r="C150" s="13"/>
    </row>
    <row r="151" ht="17.25" customHeight="1" spans="1:3">
      <c r="A151" s="30">
        <v>101044302</v>
      </c>
      <c r="B151" s="32" t="s">
        <v>309</v>
      </c>
      <c r="C151" s="13"/>
    </row>
    <row r="152" ht="17.25" customHeight="1" spans="1:3">
      <c r="A152" s="30">
        <v>101044303</v>
      </c>
      <c r="B152" s="32" t="s">
        <v>310</v>
      </c>
      <c r="C152" s="13"/>
    </row>
    <row r="153" ht="17.25" customHeight="1" spans="1:3">
      <c r="A153" s="30">
        <v>101044399</v>
      </c>
      <c r="B153" s="32" t="s">
        <v>311</v>
      </c>
      <c r="C153" s="13"/>
    </row>
    <row r="154" ht="17.25" customHeight="1" spans="1:3">
      <c r="A154" s="30">
        <v>1010444</v>
      </c>
      <c r="B154" s="31" t="s">
        <v>312</v>
      </c>
      <c r="C154" s="9">
        <f>SUM(C155:C158)</f>
        <v>69</v>
      </c>
    </row>
    <row r="155" ht="17.25" customHeight="1" spans="1:3">
      <c r="A155" s="30">
        <v>101044401</v>
      </c>
      <c r="B155" s="32" t="s">
        <v>293</v>
      </c>
      <c r="C155" s="13"/>
    </row>
    <row r="156" ht="17.25" customHeight="1" spans="1:3">
      <c r="A156" s="30">
        <v>101044402</v>
      </c>
      <c r="B156" s="32" t="s">
        <v>294</v>
      </c>
      <c r="C156" s="13">
        <v>69</v>
      </c>
    </row>
    <row r="157" ht="17.25" customHeight="1" spans="1:3">
      <c r="A157" s="30">
        <v>101044403</v>
      </c>
      <c r="B157" s="32" t="s">
        <v>295</v>
      </c>
      <c r="C157" s="13"/>
    </row>
    <row r="158" ht="17.25" customHeight="1" spans="1:3">
      <c r="A158" s="30">
        <v>101044499</v>
      </c>
      <c r="B158" s="32" t="s">
        <v>296</v>
      </c>
      <c r="C158" s="13"/>
    </row>
    <row r="159" ht="17.25" customHeight="1" spans="1:3">
      <c r="A159" s="30">
        <v>1010445</v>
      </c>
      <c r="B159" s="31" t="s">
        <v>313</v>
      </c>
      <c r="C159" s="9">
        <f>SUM(C160:C163)</f>
        <v>0</v>
      </c>
    </row>
    <row r="160" ht="17.25" customHeight="1" spans="1:3">
      <c r="A160" s="30">
        <v>101044501</v>
      </c>
      <c r="B160" s="32" t="s">
        <v>298</v>
      </c>
      <c r="C160" s="13"/>
    </row>
    <row r="161" ht="17.25" customHeight="1" spans="1:3">
      <c r="A161" s="30">
        <v>101044502</v>
      </c>
      <c r="B161" s="32" t="s">
        <v>299</v>
      </c>
      <c r="C161" s="13"/>
    </row>
    <row r="162" ht="17.25" customHeight="1" spans="1:3">
      <c r="A162" s="30">
        <v>101044503</v>
      </c>
      <c r="B162" s="32" t="s">
        <v>300</v>
      </c>
      <c r="C162" s="13"/>
    </row>
    <row r="163" ht="17.25" customHeight="1" spans="1:3">
      <c r="A163" s="30">
        <v>101044599</v>
      </c>
      <c r="B163" s="32" t="s">
        <v>301</v>
      </c>
      <c r="C163" s="13"/>
    </row>
    <row r="164" ht="17.25" customHeight="1" spans="1:3">
      <c r="A164" s="30">
        <v>1010446</v>
      </c>
      <c r="B164" s="31" t="s">
        <v>314</v>
      </c>
      <c r="C164" s="9">
        <f>SUM(C165:C168)</f>
        <v>8</v>
      </c>
    </row>
    <row r="165" ht="17.25" customHeight="1" spans="1:3">
      <c r="A165" s="30">
        <v>101044601</v>
      </c>
      <c r="B165" s="32" t="s">
        <v>303</v>
      </c>
      <c r="C165" s="13"/>
    </row>
    <row r="166" ht="17.25" customHeight="1" spans="1:3">
      <c r="A166" s="30">
        <v>101044602</v>
      </c>
      <c r="B166" s="32" t="s">
        <v>304</v>
      </c>
      <c r="C166" s="13"/>
    </row>
    <row r="167" ht="17.25" customHeight="1" spans="1:3">
      <c r="A167" s="30">
        <v>101044603</v>
      </c>
      <c r="B167" s="32" t="s">
        <v>305</v>
      </c>
      <c r="C167" s="13">
        <v>8</v>
      </c>
    </row>
    <row r="168" ht="17.25" customHeight="1" spans="1:3">
      <c r="A168" s="30">
        <v>101044699</v>
      </c>
      <c r="B168" s="32" t="s">
        <v>306</v>
      </c>
      <c r="C168" s="13"/>
    </row>
    <row r="169" ht="17.25" customHeight="1" spans="1:3">
      <c r="A169" s="30">
        <v>1010447</v>
      </c>
      <c r="B169" s="31" t="s">
        <v>315</v>
      </c>
      <c r="C169" s="9">
        <f>SUM(C170:C173)</f>
        <v>0</v>
      </c>
    </row>
    <row r="170" ht="17.25" customHeight="1" spans="1:3">
      <c r="A170" s="30">
        <v>101044701</v>
      </c>
      <c r="B170" s="32" t="s">
        <v>308</v>
      </c>
      <c r="C170" s="13"/>
    </row>
    <row r="171" ht="17.25" customHeight="1" spans="1:3">
      <c r="A171" s="30">
        <v>101044702</v>
      </c>
      <c r="B171" s="32" t="s">
        <v>309</v>
      </c>
      <c r="C171" s="13"/>
    </row>
    <row r="172" ht="17.25" customHeight="1" spans="1:3">
      <c r="A172" s="30">
        <v>101044703</v>
      </c>
      <c r="B172" s="32" t="s">
        <v>310</v>
      </c>
      <c r="C172" s="13"/>
    </row>
    <row r="173" ht="17.25" customHeight="1" spans="1:3">
      <c r="A173" s="30">
        <v>101044799</v>
      </c>
      <c r="B173" s="32" t="s">
        <v>311</v>
      </c>
      <c r="C173" s="13"/>
    </row>
    <row r="174" ht="17.25" customHeight="1" spans="1:3">
      <c r="A174" s="30">
        <v>1010448</v>
      </c>
      <c r="B174" s="31" t="s">
        <v>316</v>
      </c>
      <c r="C174" s="9">
        <f>SUM(C175:C178)</f>
        <v>15</v>
      </c>
    </row>
    <row r="175" ht="17.25" customHeight="1" spans="1:3">
      <c r="A175" s="30">
        <v>101044801</v>
      </c>
      <c r="B175" s="32" t="s">
        <v>317</v>
      </c>
      <c r="C175" s="13"/>
    </row>
    <row r="176" ht="17.25" customHeight="1" spans="1:3">
      <c r="A176" s="30">
        <v>101044802</v>
      </c>
      <c r="B176" s="32" t="s">
        <v>318</v>
      </c>
      <c r="C176" s="13">
        <v>15</v>
      </c>
    </row>
    <row r="177" ht="17.25" customHeight="1" spans="1:3">
      <c r="A177" s="30">
        <v>101044803</v>
      </c>
      <c r="B177" s="32" t="s">
        <v>319</v>
      </c>
      <c r="C177" s="13"/>
    </row>
    <row r="178" ht="17.25" customHeight="1" spans="1:3">
      <c r="A178" s="30">
        <v>101044899</v>
      </c>
      <c r="B178" s="32" t="s">
        <v>320</v>
      </c>
      <c r="C178" s="13"/>
    </row>
    <row r="179" ht="17.25" customHeight="1" spans="1:3">
      <c r="A179" s="30">
        <v>1010449</v>
      </c>
      <c r="B179" s="31" t="s">
        <v>321</v>
      </c>
      <c r="C179" s="9">
        <f>SUM(C180:C183)</f>
        <v>15</v>
      </c>
    </row>
    <row r="180" ht="17.25" customHeight="1" spans="1:3">
      <c r="A180" s="30">
        <v>101044901</v>
      </c>
      <c r="B180" s="32" t="s">
        <v>317</v>
      </c>
      <c r="C180" s="13"/>
    </row>
    <row r="181" ht="17.25" customHeight="1" spans="1:3">
      <c r="A181" s="30">
        <v>101044902</v>
      </c>
      <c r="B181" s="32" t="s">
        <v>318</v>
      </c>
      <c r="C181" s="13">
        <v>15</v>
      </c>
    </row>
    <row r="182" ht="17.25" customHeight="1" spans="1:3">
      <c r="A182" s="30">
        <v>101044903</v>
      </c>
      <c r="B182" s="32" t="s">
        <v>319</v>
      </c>
      <c r="C182" s="13"/>
    </row>
    <row r="183" ht="17.25" customHeight="1" spans="1:3">
      <c r="A183" s="30">
        <v>101044999</v>
      </c>
      <c r="B183" s="32" t="s">
        <v>320</v>
      </c>
      <c r="C183" s="13"/>
    </row>
    <row r="184" ht="17.25" customHeight="1" spans="1:3">
      <c r="A184" s="30">
        <v>1010450</v>
      </c>
      <c r="B184" s="31" t="s">
        <v>322</v>
      </c>
      <c r="C184" s="9">
        <f>SUM(C185:C187)</f>
        <v>75</v>
      </c>
    </row>
    <row r="185" ht="17.25" customHeight="1" spans="1:3">
      <c r="A185" s="30">
        <v>101045001</v>
      </c>
      <c r="B185" s="32" t="s">
        <v>323</v>
      </c>
      <c r="C185" s="13">
        <v>70</v>
      </c>
    </row>
    <row r="186" ht="17.25" customHeight="1" spans="1:3">
      <c r="A186" s="30">
        <v>101045002</v>
      </c>
      <c r="B186" s="32" t="s">
        <v>324</v>
      </c>
      <c r="C186" s="13">
        <v>5</v>
      </c>
    </row>
    <row r="187" ht="17.25" customHeight="1" spans="1:3">
      <c r="A187" s="30">
        <v>101045003</v>
      </c>
      <c r="B187" s="32" t="s">
        <v>325</v>
      </c>
      <c r="C187" s="13"/>
    </row>
    <row r="188" ht="17.25" customHeight="1" spans="1:3">
      <c r="A188" s="30">
        <v>1010451</v>
      </c>
      <c r="B188" s="31" t="s">
        <v>326</v>
      </c>
      <c r="C188" s="13"/>
    </row>
    <row r="189" ht="17.25" customHeight="1" spans="1:3">
      <c r="A189" s="30">
        <v>1010452</v>
      </c>
      <c r="B189" s="31" t="s">
        <v>327</v>
      </c>
      <c r="C189" s="13"/>
    </row>
    <row r="190" ht="17.25" customHeight="1" spans="1:3">
      <c r="A190" s="30">
        <v>10105</v>
      </c>
      <c r="B190" s="31" t="s">
        <v>328</v>
      </c>
      <c r="C190" s="9">
        <f>SUM(C191:C213,C217,C220:C221,C225:C230,C242:C244,C249,C254)</f>
        <v>0</v>
      </c>
    </row>
    <row r="191" ht="17.25" customHeight="1" spans="1:3">
      <c r="A191" s="30">
        <v>1010501</v>
      </c>
      <c r="B191" s="31" t="s">
        <v>329</v>
      </c>
      <c r="C191" s="13"/>
    </row>
    <row r="192" ht="17.25" customHeight="1" spans="1:3">
      <c r="A192" s="30">
        <v>1010502</v>
      </c>
      <c r="B192" s="31" t="s">
        <v>330</v>
      </c>
      <c r="C192" s="13"/>
    </row>
    <row r="193" ht="17.25" customHeight="1" spans="1:3">
      <c r="A193" s="30">
        <v>1010503</v>
      </c>
      <c r="B193" s="31" t="s">
        <v>331</v>
      </c>
      <c r="C193" s="13"/>
    </row>
    <row r="194" ht="17.25" customHeight="1" spans="1:3">
      <c r="A194" s="30">
        <v>1010504</v>
      </c>
      <c r="B194" s="31" t="s">
        <v>332</v>
      </c>
      <c r="C194" s="13"/>
    </row>
    <row r="195" ht="17.25" customHeight="1" spans="1:3">
      <c r="A195" s="30">
        <v>1010505</v>
      </c>
      <c r="B195" s="31" t="s">
        <v>333</v>
      </c>
      <c r="C195" s="13"/>
    </row>
    <row r="196" ht="17.25" customHeight="1" spans="1:3">
      <c r="A196" s="30">
        <v>1010506</v>
      </c>
      <c r="B196" s="31" t="s">
        <v>334</v>
      </c>
      <c r="C196" s="13"/>
    </row>
    <row r="197" ht="17.25" customHeight="1" spans="1:3">
      <c r="A197" s="30">
        <v>1010507</v>
      </c>
      <c r="B197" s="31" t="s">
        <v>335</v>
      </c>
      <c r="C197" s="13"/>
    </row>
    <row r="198" ht="17.25" customHeight="1" spans="1:3">
      <c r="A198" s="30">
        <v>1010508</v>
      </c>
      <c r="B198" s="31" t="s">
        <v>336</v>
      </c>
      <c r="C198" s="13"/>
    </row>
    <row r="199" ht="17.25" customHeight="1" spans="1:3">
      <c r="A199" s="30">
        <v>1010509</v>
      </c>
      <c r="B199" s="31" t="s">
        <v>337</v>
      </c>
      <c r="C199" s="13"/>
    </row>
    <row r="200" ht="17.25" customHeight="1" spans="1:3">
      <c r="A200" s="30">
        <v>1010510</v>
      </c>
      <c r="B200" s="31" t="s">
        <v>338</v>
      </c>
      <c r="C200" s="13"/>
    </row>
    <row r="201" ht="17.25" customHeight="1" spans="1:3">
      <c r="A201" s="30">
        <v>1010511</v>
      </c>
      <c r="B201" s="31" t="s">
        <v>339</v>
      </c>
      <c r="C201" s="13"/>
    </row>
    <row r="202" ht="17.25" customHeight="1" spans="1:3">
      <c r="A202" s="30">
        <v>1010512</v>
      </c>
      <c r="B202" s="31" t="s">
        <v>340</v>
      </c>
      <c r="C202" s="13"/>
    </row>
    <row r="203" ht="17.25" customHeight="1" spans="1:3">
      <c r="A203" s="30">
        <v>1010513</v>
      </c>
      <c r="B203" s="31" t="s">
        <v>341</v>
      </c>
      <c r="C203" s="13"/>
    </row>
    <row r="204" ht="17.25" customHeight="1" spans="1:3">
      <c r="A204" s="30">
        <v>1010514</v>
      </c>
      <c r="B204" s="31" t="s">
        <v>342</v>
      </c>
      <c r="C204" s="13"/>
    </row>
    <row r="205" ht="17.25" customHeight="1" spans="1:3">
      <c r="A205" s="30">
        <v>1010515</v>
      </c>
      <c r="B205" s="31" t="s">
        <v>343</v>
      </c>
      <c r="C205" s="13"/>
    </row>
    <row r="206" ht="17.25" customHeight="1" spans="1:3">
      <c r="A206" s="30">
        <v>1010516</v>
      </c>
      <c r="B206" s="31" t="s">
        <v>344</v>
      </c>
      <c r="C206" s="13"/>
    </row>
    <row r="207" ht="17.25" customHeight="1" spans="1:3">
      <c r="A207" s="30">
        <v>1010517</v>
      </c>
      <c r="B207" s="31" t="s">
        <v>345</v>
      </c>
      <c r="C207" s="13"/>
    </row>
    <row r="208" ht="17.25" customHeight="1" spans="1:3">
      <c r="A208" s="30">
        <v>1010518</v>
      </c>
      <c r="B208" s="31" t="s">
        <v>346</v>
      </c>
      <c r="C208" s="13"/>
    </row>
    <row r="209" ht="17.25" customHeight="1" spans="1:3">
      <c r="A209" s="30">
        <v>1010519</v>
      </c>
      <c r="B209" s="31" t="s">
        <v>347</v>
      </c>
      <c r="C209" s="13"/>
    </row>
    <row r="210" ht="17.25" customHeight="1" spans="1:3">
      <c r="A210" s="30">
        <v>1010520</v>
      </c>
      <c r="B210" s="31" t="s">
        <v>348</v>
      </c>
      <c r="C210" s="13"/>
    </row>
    <row r="211" ht="17.25" customHeight="1" spans="1:3">
      <c r="A211" s="30">
        <v>1010521</v>
      </c>
      <c r="B211" s="31" t="s">
        <v>349</v>
      </c>
      <c r="C211" s="13"/>
    </row>
    <row r="212" ht="17.25" customHeight="1" spans="1:3">
      <c r="A212" s="30">
        <v>1010522</v>
      </c>
      <c r="B212" s="31" t="s">
        <v>350</v>
      </c>
      <c r="C212" s="13"/>
    </row>
    <row r="213" ht="17.25" customHeight="1" spans="1:3">
      <c r="A213" s="30">
        <v>1010523</v>
      </c>
      <c r="B213" s="31" t="s">
        <v>351</v>
      </c>
      <c r="C213" s="9">
        <f>SUM(C214:C216)</f>
        <v>0</v>
      </c>
    </row>
    <row r="214" ht="17.25" customHeight="1" spans="1:3">
      <c r="A214" s="30">
        <v>101052303</v>
      </c>
      <c r="B214" s="32" t="s">
        <v>352</v>
      </c>
      <c r="C214" s="13"/>
    </row>
    <row r="215" ht="17.25" customHeight="1" spans="1:3">
      <c r="A215" s="30">
        <v>101052304</v>
      </c>
      <c r="B215" s="32" t="s">
        <v>353</v>
      </c>
      <c r="C215" s="13"/>
    </row>
    <row r="216" ht="17.25" customHeight="1" spans="1:3">
      <c r="A216" s="30">
        <v>101052309</v>
      </c>
      <c r="B216" s="32" t="s">
        <v>354</v>
      </c>
      <c r="C216" s="13"/>
    </row>
    <row r="217" ht="17.25" customHeight="1" spans="1:3">
      <c r="A217" s="30">
        <v>1010524</v>
      </c>
      <c r="B217" s="31" t="s">
        <v>355</v>
      </c>
      <c r="C217" s="9">
        <f>SUM(C218:C219)</f>
        <v>0</v>
      </c>
    </row>
    <row r="218" ht="17.25" customHeight="1" spans="1:3">
      <c r="A218" s="30">
        <v>101052401</v>
      </c>
      <c r="B218" s="32" t="s">
        <v>356</v>
      </c>
      <c r="C218" s="13"/>
    </row>
    <row r="219" ht="17.25" customHeight="1" spans="1:3">
      <c r="A219" s="30">
        <v>101052409</v>
      </c>
      <c r="B219" s="32" t="s">
        <v>357</v>
      </c>
      <c r="C219" s="13"/>
    </row>
    <row r="220" ht="17.25" customHeight="1" spans="1:3">
      <c r="A220" s="30">
        <v>1010525</v>
      </c>
      <c r="B220" s="31" t="s">
        <v>358</v>
      </c>
      <c r="C220" s="13"/>
    </row>
    <row r="221" ht="17.25" customHeight="1" spans="1:3">
      <c r="A221" s="30">
        <v>1010526</v>
      </c>
      <c r="B221" s="31" t="s">
        <v>359</v>
      </c>
      <c r="C221" s="9">
        <f>SUM(C222:C224)</f>
        <v>0</v>
      </c>
    </row>
    <row r="222" ht="17.25" customHeight="1" spans="1:3">
      <c r="A222" s="30">
        <v>101052601</v>
      </c>
      <c r="B222" s="32" t="s">
        <v>360</v>
      </c>
      <c r="C222" s="13"/>
    </row>
    <row r="223" ht="17.25" customHeight="1" spans="1:3">
      <c r="A223" s="30">
        <v>101052602</v>
      </c>
      <c r="B223" s="32" t="s">
        <v>361</v>
      </c>
      <c r="C223" s="13"/>
    </row>
    <row r="224" ht="17.25" customHeight="1" spans="1:3">
      <c r="A224" s="30">
        <v>101052609</v>
      </c>
      <c r="B224" s="32" t="s">
        <v>362</v>
      </c>
      <c r="C224" s="13"/>
    </row>
    <row r="225" ht="17.25" customHeight="1" spans="1:3">
      <c r="A225" s="30">
        <v>1010527</v>
      </c>
      <c r="B225" s="31" t="s">
        <v>363</v>
      </c>
      <c r="C225" s="13"/>
    </row>
    <row r="226" ht="17.25" customHeight="1" spans="1:3">
      <c r="A226" s="30">
        <v>1010528</v>
      </c>
      <c r="B226" s="31" t="s">
        <v>364</v>
      </c>
      <c r="C226" s="13"/>
    </row>
    <row r="227" ht="17.25" customHeight="1" spans="1:3">
      <c r="A227" s="30">
        <v>1010529</v>
      </c>
      <c r="B227" s="31" t="s">
        <v>365</v>
      </c>
      <c r="C227" s="13"/>
    </row>
    <row r="228" ht="17.25" customHeight="1" spans="1:3">
      <c r="A228" s="30">
        <v>1010530</v>
      </c>
      <c r="B228" s="31" t="s">
        <v>366</v>
      </c>
      <c r="C228" s="13"/>
    </row>
    <row r="229" ht="17.25" customHeight="1" spans="1:3">
      <c r="A229" s="30">
        <v>1010531</v>
      </c>
      <c r="B229" s="31" t="s">
        <v>367</v>
      </c>
      <c r="C229" s="13"/>
    </row>
    <row r="230" ht="17.25" customHeight="1" spans="1:3">
      <c r="A230" s="30">
        <v>1010532</v>
      </c>
      <c r="B230" s="31" t="s">
        <v>368</v>
      </c>
      <c r="C230" s="9">
        <f>SUM(C231:C241)</f>
        <v>0</v>
      </c>
    </row>
    <row r="231" ht="17.25" customHeight="1" spans="1:3">
      <c r="A231" s="30">
        <v>101053201</v>
      </c>
      <c r="B231" s="32" t="s">
        <v>369</v>
      </c>
      <c r="C231" s="13"/>
    </row>
    <row r="232" ht="17.25" customHeight="1" spans="1:3">
      <c r="A232" s="30">
        <v>101053202</v>
      </c>
      <c r="B232" s="32" t="s">
        <v>370</v>
      </c>
      <c r="C232" s="13"/>
    </row>
    <row r="233" ht="17.25" customHeight="1" spans="1:3">
      <c r="A233" s="30">
        <v>101053203</v>
      </c>
      <c r="B233" s="32" t="s">
        <v>371</v>
      </c>
      <c r="C233" s="13"/>
    </row>
    <row r="234" ht="17.25" customHeight="1" spans="1:3">
      <c r="A234" s="30">
        <v>101053205</v>
      </c>
      <c r="B234" s="32" t="s">
        <v>372</v>
      </c>
      <c r="C234" s="13"/>
    </row>
    <row r="235" ht="17.25" customHeight="1" spans="1:3">
      <c r="A235" s="30">
        <v>101053206</v>
      </c>
      <c r="B235" s="32" t="s">
        <v>373</v>
      </c>
      <c r="C235" s="13"/>
    </row>
    <row r="236" ht="17.25" customHeight="1" spans="1:3">
      <c r="A236" s="30">
        <v>101053215</v>
      </c>
      <c r="B236" s="32" t="s">
        <v>374</v>
      </c>
      <c r="C236" s="13"/>
    </row>
    <row r="237" ht="17.25" customHeight="1" spans="1:3">
      <c r="A237" s="30">
        <v>101053216</v>
      </c>
      <c r="B237" s="32" t="s">
        <v>375</v>
      </c>
      <c r="C237" s="13"/>
    </row>
    <row r="238" ht="17.25" customHeight="1" spans="1:3">
      <c r="A238" s="30">
        <v>101053218</v>
      </c>
      <c r="B238" s="32" t="s">
        <v>376</v>
      </c>
      <c r="C238" s="13"/>
    </row>
    <row r="239" ht="17.25" customHeight="1" spans="1:3">
      <c r="A239" s="30">
        <v>101053219</v>
      </c>
      <c r="B239" s="32" t="s">
        <v>377</v>
      </c>
      <c r="C239" s="13"/>
    </row>
    <row r="240" ht="17.25" customHeight="1" spans="1:3">
      <c r="A240" s="30">
        <v>101053220</v>
      </c>
      <c r="B240" s="32" t="s">
        <v>378</v>
      </c>
      <c r="C240" s="13"/>
    </row>
    <row r="241" ht="17.25" customHeight="1" spans="1:3">
      <c r="A241" s="30">
        <v>101053299</v>
      </c>
      <c r="B241" s="32" t="s">
        <v>379</v>
      </c>
      <c r="C241" s="13"/>
    </row>
    <row r="242" ht="17.25" customHeight="1" spans="1:3">
      <c r="A242" s="30">
        <v>1010533</v>
      </c>
      <c r="B242" s="31" t="s">
        <v>380</v>
      </c>
      <c r="C242" s="13"/>
    </row>
    <row r="243" ht="17.25" customHeight="1" spans="1:3">
      <c r="A243" s="30">
        <v>1010534</v>
      </c>
      <c r="B243" s="31" t="s">
        <v>381</v>
      </c>
      <c r="C243" s="13"/>
    </row>
    <row r="244" ht="17.25" customHeight="1" spans="1:3">
      <c r="A244" s="30">
        <v>1010535</v>
      </c>
      <c r="B244" s="31" t="s">
        <v>382</v>
      </c>
      <c r="C244" s="9">
        <f>SUM(C245:C248)</f>
        <v>0</v>
      </c>
    </row>
    <row r="245" ht="17.25" customHeight="1" spans="1:3">
      <c r="A245" s="30">
        <v>101053501</v>
      </c>
      <c r="B245" s="32" t="s">
        <v>383</v>
      </c>
      <c r="C245" s="13"/>
    </row>
    <row r="246" ht="17.25" customHeight="1" spans="1:3">
      <c r="A246" s="30">
        <v>101053502</v>
      </c>
      <c r="B246" s="32" t="s">
        <v>384</v>
      </c>
      <c r="C246" s="13"/>
    </row>
    <row r="247" ht="17.25" customHeight="1" spans="1:3">
      <c r="A247" s="30">
        <v>101053503</v>
      </c>
      <c r="B247" s="32" t="s">
        <v>385</v>
      </c>
      <c r="C247" s="13"/>
    </row>
    <row r="248" ht="17.25" customHeight="1" spans="1:3">
      <c r="A248" s="30">
        <v>101053599</v>
      </c>
      <c r="B248" s="32" t="s">
        <v>386</v>
      </c>
      <c r="C248" s="13"/>
    </row>
    <row r="249" ht="17.25" customHeight="1" spans="1:3">
      <c r="A249" s="30">
        <v>1010536</v>
      </c>
      <c r="B249" s="31" t="s">
        <v>387</v>
      </c>
      <c r="C249" s="9">
        <f>SUM(C250:C253)</f>
        <v>0</v>
      </c>
    </row>
    <row r="250" ht="17.25" customHeight="1" spans="1:3">
      <c r="A250" s="30">
        <v>101053601</v>
      </c>
      <c r="B250" s="32" t="s">
        <v>388</v>
      </c>
      <c r="C250" s="13"/>
    </row>
    <row r="251" ht="17.25" customHeight="1" spans="1:3">
      <c r="A251" s="30">
        <v>101053602</v>
      </c>
      <c r="B251" s="32" t="s">
        <v>389</v>
      </c>
      <c r="C251" s="13"/>
    </row>
    <row r="252" ht="17.25" customHeight="1" spans="1:3">
      <c r="A252" s="30">
        <v>101053603</v>
      </c>
      <c r="B252" s="32" t="s">
        <v>390</v>
      </c>
      <c r="C252" s="13"/>
    </row>
    <row r="253" ht="17.25" customHeight="1" spans="1:3">
      <c r="A253" s="30">
        <v>101053699</v>
      </c>
      <c r="B253" s="32" t="s">
        <v>391</v>
      </c>
      <c r="C253" s="13"/>
    </row>
    <row r="254" ht="17.25" customHeight="1" spans="1:3">
      <c r="A254" s="30">
        <v>1010599</v>
      </c>
      <c r="B254" s="31" t="s">
        <v>392</v>
      </c>
      <c r="C254" s="13"/>
    </row>
    <row r="255" ht="17.25" customHeight="1" spans="1:3">
      <c r="A255" s="30">
        <v>10106</v>
      </c>
      <c r="B255" s="31" t="s">
        <v>393</v>
      </c>
      <c r="C255" s="9">
        <f>SUM(C256,C259,C260,C261)</f>
        <v>962</v>
      </c>
    </row>
    <row r="256" ht="17.25" customHeight="1" spans="1:3">
      <c r="A256" s="30">
        <v>1010601</v>
      </c>
      <c r="B256" s="31" t="s">
        <v>394</v>
      </c>
      <c r="C256" s="9">
        <f>SUM(C257:C258)</f>
        <v>1126</v>
      </c>
    </row>
    <row r="257" ht="17.25" customHeight="1" spans="1:3">
      <c r="A257" s="30">
        <v>101060101</v>
      </c>
      <c r="B257" s="32" t="s">
        <v>395</v>
      </c>
      <c r="C257" s="13"/>
    </row>
    <row r="258" ht="17.25" customHeight="1" spans="1:3">
      <c r="A258" s="30">
        <v>101060109</v>
      </c>
      <c r="B258" s="32" t="s">
        <v>396</v>
      </c>
      <c r="C258" s="13">
        <v>1126</v>
      </c>
    </row>
    <row r="259" ht="17.25" customHeight="1" spans="1:3">
      <c r="A259" s="30">
        <v>1010602</v>
      </c>
      <c r="B259" s="31" t="s">
        <v>397</v>
      </c>
      <c r="C259" s="13">
        <v>-157</v>
      </c>
    </row>
    <row r="260" ht="17.25" customHeight="1" spans="1:3">
      <c r="A260" s="30">
        <v>1010603</v>
      </c>
      <c r="B260" s="31" t="s">
        <v>398</v>
      </c>
      <c r="C260" s="13">
        <v>-14</v>
      </c>
    </row>
    <row r="261" ht="17.25" customHeight="1" spans="1:3">
      <c r="A261" s="30">
        <v>1010620</v>
      </c>
      <c r="B261" s="31" t="s">
        <v>399</v>
      </c>
      <c r="C261" s="13">
        <v>7</v>
      </c>
    </row>
    <row r="262" ht="17.25" customHeight="1" spans="1:3">
      <c r="A262" s="30">
        <v>10107</v>
      </c>
      <c r="B262" s="31" t="s">
        <v>400</v>
      </c>
      <c r="C262" s="9">
        <f>SUM(C263:C266)</f>
        <v>17913</v>
      </c>
    </row>
    <row r="263" ht="17.25" customHeight="1" spans="1:3">
      <c r="A263" s="30">
        <v>1010701</v>
      </c>
      <c r="B263" s="31" t="s">
        <v>401</v>
      </c>
      <c r="C263" s="13"/>
    </row>
    <row r="264" ht="17.25" customHeight="1" spans="1:3">
      <c r="A264" s="30">
        <v>1010702</v>
      </c>
      <c r="B264" s="31" t="s">
        <v>402</v>
      </c>
      <c r="C264" s="13">
        <v>11389</v>
      </c>
    </row>
    <row r="265" ht="17.25" customHeight="1" spans="1:3">
      <c r="A265" s="30">
        <v>1010719</v>
      </c>
      <c r="B265" s="31" t="s">
        <v>403</v>
      </c>
      <c r="C265" s="13">
        <v>1273</v>
      </c>
    </row>
    <row r="266" ht="17.25" customHeight="1" spans="1:3">
      <c r="A266" s="30">
        <v>1010720</v>
      </c>
      <c r="B266" s="31" t="s">
        <v>404</v>
      </c>
      <c r="C266" s="13">
        <v>5251</v>
      </c>
    </row>
    <row r="267" ht="17.25" customHeight="1" spans="1:3">
      <c r="A267" s="30">
        <v>10109</v>
      </c>
      <c r="B267" s="31" t="s">
        <v>405</v>
      </c>
      <c r="C267" s="9">
        <f>SUM(C268,C271:C282)</f>
        <v>2329</v>
      </c>
    </row>
    <row r="268" ht="17.25" customHeight="1" spans="1:3">
      <c r="A268" s="30">
        <v>1010901</v>
      </c>
      <c r="B268" s="31" t="s">
        <v>406</v>
      </c>
      <c r="C268" s="9">
        <f>SUM(C269:C270)</f>
        <v>358</v>
      </c>
    </row>
    <row r="269" ht="17.25" customHeight="1" spans="1:3">
      <c r="A269" s="30">
        <v>101090101</v>
      </c>
      <c r="B269" s="32" t="s">
        <v>407</v>
      </c>
      <c r="C269" s="13"/>
    </row>
    <row r="270" ht="17.25" customHeight="1" spans="1:3">
      <c r="A270" s="30">
        <v>101090109</v>
      </c>
      <c r="B270" s="32" t="s">
        <v>408</v>
      </c>
      <c r="C270" s="13">
        <v>358</v>
      </c>
    </row>
    <row r="271" ht="17.25" customHeight="1" spans="1:3">
      <c r="A271" s="30">
        <v>1010902</v>
      </c>
      <c r="B271" s="31" t="s">
        <v>409</v>
      </c>
      <c r="C271" s="13">
        <v>1</v>
      </c>
    </row>
    <row r="272" ht="17.25" customHeight="1" spans="1:3">
      <c r="A272" s="30">
        <v>1010903</v>
      </c>
      <c r="B272" s="31" t="s">
        <v>410</v>
      </c>
      <c r="C272" s="13">
        <v>1576</v>
      </c>
    </row>
    <row r="273" ht="17.25" customHeight="1" spans="1:3">
      <c r="A273" s="30">
        <v>1010904</v>
      </c>
      <c r="B273" s="31" t="s">
        <v>411</v>
      </c>
      <c r="C273" s="13"/>
    </row>
    <row r="274" ht="17.25" customHeight="1" spans="1:3">
      <c r="A274" s="30">
        <v>1010905</v>
      </c>
      <c r="B274" s="31" t="s">
        <v>412</v>
      </c>
      <c r="C274" s="13">
        <v>199</v>
      </c>
    </row>
    <row r="275" ht="17.25" customHeight="1" spans="1:3">
      <c r="A275" s="30">
        <v>1010906</v>
      </c>
      <c r="B275" s="31" t="s">
        <v>413</v>
      </c>
      <c r="C275" s="13">
        <v>147</v>
      </c>
    </row>
    <row r="276" ht="17.25" customHeight="1" spans="1:3">
      <c r="A276" s="30">
        <v>1010918</v>
      </c>
      <c r="B276" s="31" t="s">
        <v>414</v>
      </c>
      <c r="C276" s="13"/>
    </row>
    <row r="277" ht="17.25" customHeight="1" spans="1:3">
      <c r="A277" s="30">
        <v>1010919</v>
      </c>
      <c r="B277" s="31" t="s">
        <v>415</v>
      </c>
      <c r="C277" s="13">
        <v>39</v>
      </c>
    </row>
    <row r="278" ht="17.25" customHeight="1" spans="1:3">
      <c r="A278" s="30">
        <v>1010920</v>
      </c>
      <c r="B278" s="31" t="s">
        <v>416</v>
      </c>
      <c r="C278" s="13">
        <v>9</v>
      </c>
    </row>
    <row r="279" ht="17.25" customHeight="1" spans="1:3">
      <c r="A279" s="30">
        <v>1010921</v>
      </c>
      <c r="B279" s="31" t="s">
        <v>417</v>
      </c>
      <c r="C279" s="13"/>
    </row>
    <row r="280" ht="17.25" customHeight="1" spans="1:3">
      <c r="A280" s="30">
        <v>1010922</v>
      </c>
      <c r="B280" s="31" t="s">
        <v>418</v>
      </c>
      <c r="C280" s="13"/>
    </row>
    <row r="281" ht="17.25" customHeight="1" spans="1:3">
      <c r="A281" s="30">
        <v>1010923</v>
      </c>
      <c r="B281" s="31" t="s">
        <v>419</v>
      </c>
      <c r="C281" s="13"/>
    </row>
    <row r="282" ht="17.25" customHeight="1" spans="1:3">
      <c r="A282" s="30">
        <v>1010924</v>
      </c>
      <c r="B282" s="31" t="s">
        <v>420</v>
      </c>
      <c r="C282" s="13"/>
    </row>
    <row r="283" ht="17.25" customHeight="1" spans="1:3">
      <c r="A283" s="30">
        <v>10110</v>
      </c>
      <c r="B283" s="31" t="s">
        <v>421</v>
      </c>
      <c r="C283" s="9">
        <f>SUM(C284:C291)</f>
        <v>1860</v>
      </c>
    </row>
    <row r="284" ht="17.25" customHeight="1" spans="1:3">
      <c r="A284" s="30">
        <v>1011001</v>
      </c>
      <c r="B284" s="31" t="s">
        <v>422</v>
      </c>
      <c r="C284" s="13">
        <v>246</v>
      </c>
    </row>
    <row r="285" ht="17.25" customHeight="1" spans="1:3">
      <c r="A285" s="30">
        <v>1011002</v>
      </c>
      <c r="B285" s="31" t="s">
        <v>423</v>
      </c>
      <c r="C285" s="13">
        <v>1</v>
      </c>
    </row>
    <row r="286" ht="17.25" customHeight="1" spans="1:3">
      <c r="A286" s="30">
        <v>1011003</v>
      </c>
      <c r="B286" s="31" t="s">
        <v>424</v>
      </c>
      <c r="C286" s="13">
        <v>857</v>
      </c>
    </row>
    <row r="287" ht="17.25" customHeight="1" spans="1:3">
      <c r="A287" s="30">
        <v>1011004</v>
      </c>
      <c r="B287" s="31" t="s">
        <v>425</v>
      </c>
      <c r="C287" s="13"/>
    </row>
    <row r="288" ht="17.25" customHeight="1" spans="1:3">
      <c r="A288" s="30">
        <v>1011005</v>
      </c>
      <c r="B288" s="31" t="s">
        <v>426</v>
      </c>
      <c r="C288" s="13">
        <v>180</v>
      </c>
    </row>
    <row r="289" ht="17.25" customHeight="1" spans="1:3">
      <c r="A289" s="30">
        <v>1011006</v>
      </c>
      <c r="B289" s="31" t="s">
        <v>427</v>
      </c>
      <c r="C289" s="13">
        <v>328</v>
      </c>
    </row>
    <row r="290" ht="17.25" customHeight="1" spans="1:3">
      <c r="A290" s="30">
        <v>1011019</v>
      </c>
      <c r="B290" s="31" t="s">
        <v>428</v>
      </c>
      <c r="C290" s="13">
        <v>183</v>
      </c>
    </row>
    <row r="291" ht="17.25" customHeight="1" spans="1:3">
      <c r="A291" s="30">
        <v>1011020</v>
      </c>
      <c r="B291" s="31" t="s">
        <v>429</v>
      </c>
      <c r="C291" s="13">
        <v>65</v>
      </c>
    </row>
    <row r="292" ht="17.25" customHeight="1" spans="1:3">
      <c r="A292" s="30">
        <v>10111</v>
      </c>
      <c r="B292" s="31" t="s">
        <v>430</v>
      </c>
      <c r="C292" s="9">
        <f>SUM(C293,C296:C297)</f>
        <v>1113</v>
      </c>
    </row>
    <row r="293" ht="17.25" customHeight="1" spans="1:3">
      <c r="A293" s="30">
        <v>1011101</v>
      </c>
      <c r="B293" s="31" t="s">
        <v>431</v>
      </c>
      <c r="C293" s="9">
        <f>SUM(C294:C295)</f>
        <v>0</v>
      </c>
    </row>
    <row r="294" ht="17.25" customHeight="1" spans="1:3">
      <c r="A294" s="30">
        <v>101110101</v>
      </c>
      <c r="B294" s="32" t="s">
        <v>432</v>
      </c>
      <c r="C294" s="13"/>
    </row>
    <row r="295" ht="17.25" customHeight="1" spans="1:3">
      <c r="A295" s="30">
        <v>101110109</v>
      </c>
      <c r="B295" s="32" t="s">
        <v>433</v>
      </c>
      <c r="C295" s="13"/>
    </row>
    <row r="296" ht="17.25" customHeight="1" spans="1:3">
      <c r="A296" s="30">
        <v>1011119</v>
      </c>
      <c r="B296" s="31" t="s">
        <v>434</v>
      </c>
      <c r="C296" s="13">
        <v>1061</v>
      </c>
    </row>
    <row r="297" ht="17.25" customHeight="1" spans="1:3">
      <c r="A297" s="30">
        <v>1011120</v>
      </c>
      <c r="B297" s="31" t="s">
        <v>435</v>
      </c>
      <c r="C297" s="13">
        <v>52</v>
      </c>
    </row>
    <row r="298" ht="17.25" customHeight="1" spans="1:3">
      <c r="A298" s="30">
        <v>10112</v>
      </c>
      <c r="B298" s="31" t="s">
        <v>436</v>
      </c>
      <c r="C298" s="9">
        <f>SUM(C299:C306)</f>
        <v>1820</v>
      </c>
    </row>
    <row r="299" ht="17.25" customHeight="1" spans="1:3">
      <c r="A299" s="30">
        <v>1011201</v>
      </c>
      <c r="B299" s="31" t="s">
        <v>437</v>
      </c>
      <c r="C299" s="13">
        <v>157</v>
      </c>
    </row>
    <row r="300" ht="17.25" customHeight="1" spans="1:3">
      <c r="A300" s="30">
        <v>1011202</v>
      </c>
      <c r="B300" s="31" t="s">
        <v>438</v>
      </c>
      <c r="C300" s="13">
        <v>1</v>
      </c>
    </row>
    <row r="301" ht="17.25" customHeight="1" spans="1:3">
      <c r="A301" s="30">
        <v>1011203</v>
      </c>
      <c r="B301" s="31" t="s">
        <v>439</v>
      </c>
      <c r="C301" s="13">
        <v>1053</v>
      </c>
    </row>
    <row r="302" ht="17.25" customHeight="1" spans="1:3">
      <c r="A302" s="30">
        <v>1011204</v>
      </c>
      <c r="B302" s="31" t="s">
        <v>440</v>
      </c>
      <c r="C302" s="13"/>
    </row>
    <row r="303" ht="17.25" customHeight="1" spans="1:3">
      <c r="A303" s="30">
        <v>1011205</v>
      </c>
      <c r="B303" s="31" t="s">
        <v>441</v>
      </c>
      <c r="C303" s="13">
        <v>239</v>
      </c>
    </row>
    <row r="304" ht="17.25" customHeight="1" spans="1:3">
      <c r="A304" s="30">
        <v>1011206</v>
      </c>
      <c r="B304" s="31" t="s">
        <v>442</v>
      </c>
      <c r="C304" s="13">
        <v>273</v>
      </c>
    </row>
    <row r="305" ht="17.25" customHeight="1" spans="1:3">
      <c r="A305" s="30">
        <v>1011219</v>
      </c>
      <c r="B305" s="31" t="s">
        <v>443</v>
      </c>
      <c r="C305" s="13">
        <v>48</v>
      </c>
    </row>
    <row r="306" ht="17.25" customHeight="1" spans="1:3">
      <c r="A306" s="30">
        <v>1011220</v>
      </c>
      <c r="B306" s="31" t="s">
        <v>444</v>
      </c>
      <c r="C306" s="13">
        <v>49</v>
      </c>
    </row>
    <row r="307" ht="17.25" customHeight="1" spans="1:3">
      <c r="A307" s="30">
        <v>10113</v>
      </c>
      <c r="B307" s="31" t="s">
        <v>445</v>
      </c>
      <c r="C307" s="9">
        <f>SUM(C308:C315)</f>
        <v>1836</v>
      </c>
    </row>
    <row r="308" ht="17.25" customHeight="1" spans="1:3">
      <c r="A308" s="30">
        <v>1011301</v>
      </c>
      <c r="B308" s="31" t="s">
        <v>446</v>
      </c>
      <c r="C308" s="13"/>
    </row>
    <row r="309" ht="17.25" customHeight="1" spans="1:3">
      <c r="A309" s="30">
        <v>1011302</v>
      </c>
      <c r="B309" s="31" t="s">
        <v>447</v>
      </c>
      <c r="C309" s="13"/>
    </row>
    <row r="310" ht="17.25" customHeight="1" spans="1:3">
      <c r="A310" s="30">
        <v>1011303</v>
      </c>
      <c r="B310" s="31" t="s">
        <v>448</v>
      </c>
      <c r="C310" s="13">
        <v>1770</v>
      </c>
    </row>
    <row r="311" ht="17.25" customHeight="1" spans="1:3">
      <c r="A311" s="30">
        <v>1011304</v>
      </c>
      <c r="B311" s="31" t="s">
        <v>449</v>
      </c>
      <c r="C311" s="13"/>
    </row>
    <row r="312" ht="17.25" customHeight="1" spans="1:3">
      <c r="A312" s="30">
        <v>1011305</v>
      </c>
      <c r="B312" s="31" t="s">
        <v>450</v>
      </c>
      <c r="C312" s="13"/>
    </row>
    <row r="313" ht="17.25" customHeight="1" spans="1:3">
      <c r="A313" s="30">
        <v>1011306</v>
      </c>
      <c r="B313" s="31" t="s">
        <v>451</v>
      </c>
      <c r="C313" s="13">
        <v>20</v>
      </c>
    </row>
    <row r="314" ht="17.25" customHeight="1" spans="1:3">
      <c r="A314" s="30">
        <v>1011319</v>
      </c>
      <c r="B314" s="31" t="s">
        <v>452</v>
      </c>
      <c r="C314" s="13"/>
    </row>
    <row r="315" ht="17.25" customHeight="1" spans="1:3">
      <c r="A315" s="30">
        <v>1011320</v>
      </c>
      <c r="B315" s="31" t="s">
        <v>453</v>
      </c>
      <c r="C315" s="13">
        <v>46</v>
      </c>
    </row>
    <row r="316" ht="17.25" customHeight="1" spans="1:3">
      <c r="A316" s="30">
        <v>10114</v>
      </c>
      <c r="B316" s="31" t="s">
        <v>454</v>
      </c>
      <c r="C316" s="9">
        <f>SUM(C317:C318)</f>
        <v>3519</v>
      </c>
    </row>
    <row r="317" ht="17.25" customHeight="1" spans="1:3">
      <c r="A317" s="30">
        <v>1011401</v>
      </c>
      <c r="B317" s="31" t="s">
        <v>455</v>
      </c>
      <c r="C317" s="13">
        <v>3519</v>
      </c>
    </row>
    <row r="318" ht="17.25" customHeight="1" spans="1:3">
      <c r="A318" s="30">
        <v>1011420</v>
      </c>
      <c r="B318" s="31" t="s">
        <v>456</v>
      </c>
      <c r="C318" s="13"/>
    </row>
    <row r="319" ht="17.25" customHeight="1" spans="1:3">
      <c r="A319" s="30">
        <v>10115</v>
      </c>
      <c r="B319" s="31" t="s">
        <v>457</v>
      </c>
      <c r="C319" s="9">
        <f>SUM(C320:C321)</f>
        <v>0</v>
      </c>
    </row>
    <row r="320" ht="17.25" customHeight="1" spans="1:3">
      <c r="A320" s="30">
        <v>1011501</v>
      </c>
      <c r="B320" s="31" t="s">
        <v>458</v>
      </c>
      <c r="C320" s="13"/>
    </row>
    <row r="321" ht="17.25" customHeight="1" spans="1:3">
      <c r="A321" s="30">
        <v>1011520</v>
      </c>
      <c r="B321" s="31" t="s">
        <v>459</v>
      </c>
      <c r="C321" s="13"/>
    </row>
    <row r="322" ht="17.25" customHeight="1" spans="1:3">
      <c r="A322" s="30">
        <v>10116</v>
      </c>
      <c r="B322" s="31" t="s">
        <v>460</v>
      </c>
      <c r="C322" s="9">
        <f>SUM(C323:C324)</f>
        <v>0</v>
      </c>
    </row>
    <row r="323" ht="17.25" customHeight="1" spans="1:3">
      <c r="A323" s="30">
        <v>1011601</v>
      </c>
      <c r="B323" s="31" t="s">
        <v>461</v>
      </c>
      <c r="C323" s="13"/>
    </row>
    <row r="324" ht="17.25" customHeight="1" spans="1:3">
      <c r="A324" s="30">
        <v>1011620</v>
      </c>
      <c r="B324" s="31" t="s">
        <v>462</v>
      </c>
      <c r="C324" s="13"/>
    </row>
    <row r="325" ht="17.25" customHeight="1" spans="1:3">
      <c r="A325" s="30">
        <v>10117</v>
      </c>
      <c r="B325" s="31" t="s">
        <v>463</v>
      </c>
      <c r="C325" s="9">
        <f>SUM(C326,C330,C335:C336)</f>
        <v>0</v>
      </c>
    </row>
    <row r="326" ht="17.25" customHeight="1" spans="1:3">
      <c r="A326" s="30">
        <v>1011701</v>
      </c>
      <c r="B326" s="31" t="s">
        <v>464</v>
      </c>
      <c r="C326" s="9">
        <f>SUM(C327:C329)</f>
        <v>0</v>
      </c>
    </row>
    <row r="327" ht="17.25" customHeight="1" spans="1:3">
      <c r="A327" s="30">
        <v>101170101</v>
      </c>
      <c r="B327" s="32" t="s">
        <v>465</v>
      </c>
      <c r="C327" s="13"/>
    </row>
    <row r="328" ht="17.25" customHeight="1" spans="1:3">
      <c r="A328" s="30">
        <v>101170102</v>
      </c>
      <c r="B328" s="32" t="s">
        <v>466</v>
      </c>
      <c r="C328" s="13"/>
    </row>
    <row r="329" ht="17.25" customHeight="1" spans="1:3">
      <c r="A329" s="30">
        <v>101170103</v>
      </c>
      <c r="B329" s="32" t="s">
        <v>467</v>
      </c>
      <c r="C329" s="13"/>
    </row>
    <row r="330" ht="17.25" customHeight="1" spans="1:3">
      <c r="A330" s="30">
        <v>1011703</v>
      </c>
      <c r="B330" s="31" t="s">
        <v>468</v>
      </c>
      <c r="C330" s="9">
        <f>SUM(C331:C334)</f>
        <v>0</v>
      </c>
    </row>
    <row r="331" ht="17.25" customHeight="1" spans="1:3">
      <c r="A331" s="30">
        <v>101170301</v>
      </c>
      <c r="B331" s="32" t="s">
        <v>469</v>
      </c>
      <c r="C331" s="13"/>
    </row>
    <row r="332" ht="17.25" customHeight="1" spans="1:3">
      <c r="A332" s="30">
        <v>101170302</v>
      </c>
      <c r="B332" s="32" t="s">
        <v>470</v>
      </c>
      <c r="C332" s="13"/>
    </row>
    <row r="333" ht="17.25" customHeight="1" spans="1:3">
      <c r="A333" s="30">
        <v>101170303</v>
      </c>
      <c r="B333" s="32" t="s">
        <v>471</v>
      </c>
      <c r="C333" s="13"/>
    </row>
    <row r="334" ht="17.25" customHeight="1" spans="1:3">
      <c r="A334" s="30">
        <v>101170304</v>
      </c>
      <c r="B334" s="32" t="s">
        <v>472</v>
      </c>
      <c r="C334" s="13"/>
    </row>
    <row r="335" ht="17.25" customHeight="1" spans="1:3">
      <c r="A335" s="30">
        <v>1011720</v>
      </c>
      <c r="B335" s="31" t="s">
        <v>473</v>
      </c>
      <c r="C335" s="13"/>
    </row>
    <row r="336" ht="17.25" customHeight="1" spans="1:3">
      <c r="A336" s="30">
        <v>1011721</v>
      </c>
      <c r="B336" s="31" t="s">
        <v>474</v>
      </c>
      <c r="C336" s="13"/>
    </row>
    <row r="337" ht="17.25" customHeight="1" spans="1:3">
      <c r="A337" s="30">
        <v>10118</v>
      </c>
      <c r="B337" s="31" t="s">
        <v>475</v>
      </c>
      <c r="C337" s="9">
        <f>SUM(C338:C340)</f>
        <v>653</v>
      </c>
    </row>
    <row r="338" ht="17.25" customHeight="1" spans="1:3">
      <c r="A338" s="30">
        <v>1011801</v>
      </c>
      <c r="B338" s="31" t="s">
        <v>476</v>
      </c>
      <c r="C338" s="13">
        <v>649</v>
      </c>
    </row>
    <row r="339" ht="17.25" customHeight="1" spans="1:3">
      <c r="A339" s="30">
        <v>1011802</v>
      </c>
      <c r="B339" s="31" t="s">
        <v>477</v>
      </c>
      <c r="C339" s="13"/>
    </row>
    <row r="340" ht="17.25" customHeight="1" spans="1:3">
      <c r="A340" s="30">
        <v>1011820</v>
      </c>
      <c r="B340" s="31" t="s">
        <v>478</v>
      </c>
      <c r="C340" s="13">
        <v>4</v>
      </c>
    </row>
    <row r="341" ht="17.25" customHeight="1" spans="1:3">
      <c r="A341" s="30">
        <v>10119</v>
      </c>
      <c r="B341" s="31" t="s">
        <v>479</v>
      </c>
      <c r="C341" s="9">
        <f>SUM(C342:C343)</f>
        <v>3310</v>
      </c>
    </row>
    <row r="342" ht="17.25" customHeight="1" spans="1:3">
      <c r="A342" s="30">
        <v>1011901</v>
      </c>
      <c r="B342" s="31" t="s">
        <v>480</v>
      </c>
      <c r="C342" s="13">
        <v>3307</v>
      </c>
    </row>
    <row r="343" ht="17.25" customHeight="1" spans="1:3">
      <c r="A343" s="30">
        <v>1011920</v>
      </c>
      <c r="B343" s="31" t="s">
        <v>481</v>
      </c>
      <c r="C343" s="13">
        <v>3</v>
      </c>
    </row>
    <row r="344" ht="17.25" customHeight="1" spans="1:3">
      <c r="A344" s="30">
        <v>10120</v>
      </c>
      <c r="B344" s="31" t="s">
        <v>482</v>
      </c>
      <c r="C344" s="9">
        <f>SUM(C345:C346)</f>
        <v>408</v>
      </c>
    </row>
    <row r="345" ht="17.25" customHeight="1" spans="1:3">
      <c r="A345" s="30">
        <v>1012001</v>
      </c>
      <c r="B345" s="31" t="s">
        <v>483</v>
      </c>
      <c r="C345" s="13">
        <v>408</v>
      </c>
    </row>
    <row r="346" ht="17.25" customHeight="1" spans="1:3">
      <c r="A346" s="30">
        <v>1012020</v>
      </c>
      <c r="B346" s="31" t="s">
        <v>484</v>
      </c>
      <c r="C346" s="13"/>
    </row>
    <row r="347" ht="17.25" customHeight="1" spans="1:3">
      <c r="A347" s="30">
        <v>10121</v>
      </c>
      <c r="B347" s="31" t="s">
        <v>485</v>
      </c>
      <c r="C347" s="9">
        <f>SUM(C348:C349)</f>
        <v>99</v>
      </c>
    </row>
    <row r="348" ht="17.25" customHeight="1" spans="1:3">
      <c r="A348" s="30">
        <v>1012101</v>
      </c>
      <c r="B348" s="31" t="s">
        <v>486</v>
      </c>
      <c r="C348" s="13">
        <v>99</v>
      </c>
    </row>
    <row r="349" ht="17.25" customHeight="1" spans="1:3">
      <c r="A349" s="30">
        <v>1012120</v>
      </c>
      <c r="B349" s="31" t="s">
        <v>487</v>
      </c>
      <c r="C349" s="13"/>
    </row>
    <row r="350" ht="17.25" customHeight="1" spans="1:3">
      <c r="A350" s="30">
        <v>10199</v>
      </c>
      <c r="B350" s="31" t="s">
        <v>488</v>
      </c>
      <c r="C350" s="9">
        <f>SUM(C351:C352)</f>
        <v>0</v>
      </c>
    </row>
    <row r="351" ht="17.25" customHeight="1" spans="1:3">
      <c r="A351" s="30">
        <v>1019901</v>
      </c>
      <c r="B351" s="31" t="s">
        <v>489</v>
      </c>
      <c r="C351" s="13"/>
    </row>
    <row r="352" ht="17.25" customHeight="1" spans="1:3">
      <c r="A352" s="30">
        <v>1019920</v>
      </c>
      <c r="B352" s="31" t="s">
        <v>490</v>
      </c>
      <c r="C352" s="13"/>
    </row>
    <row r="353" ht="17.25" customHeight="1" spans="1:3">
      <c r="A353" s="30">
        <v>103</v>
      </c>
      <c r="B353" s="31" t="s">
        <v>491</v>
      </c>
      <c r="C353" s="9">
        <f>SUM(C354,C382,C576,C616,C635,C686,C689,C695)</f>
        <v>39952</v>
      </c>
    </row>
    <row r="354" ht="17.25" customHeight="1" spans="1:3">
      <c r="A354" s="30">
        <v>10302</v>
      </c>
      <c r="B354" s="31" t="s">
        <v>492</v>
      </c>
      <c r="C354" s="9">
        <f>SUM(C355,C364:C367,C370:C379)</f>
        <v>2091</v>
      </c>
    </row>
    <row r="355" ht="17.25" customHeight="1" spans="1:3">
      <c r="A355" s="30">
        <v>1030203</v>
      </c>
      <c r="B355" s="31" t="s">
        <v>493</v>
      </c>
      <c r="C355" s="9">
        <f>SUM(C356:C363)</f>
        <v>1392</v>
      </c>
    </row>
    <row r="356" ht="17.25" customHeight="1" spans="1:3">
      <c r="A356" s="30">
        <v>103020301</v>
      </c>
      <c r="B356" s="32" t="s">
        <v>494</v>
      </c>
      <c r="C356" s="13">
        <v>1392</v>
      </c>
    </row>
    <row r="357" ht="17.25" customHeight="1" spans="1:3">
      <c r="A357" s="30">
        <v>103020302</v>
      </c>
      <c r="B357" s="32" t="s">
        <v>495</v>
      </c>
      <c r="C357" s="13"/>
    </row>
    <row r="358" ht="17.25" customHeight="1" spans="1:3">
      <c r="A358" s="30">
        <v>103020303</v>
      </c>
      <c r="B358" s="32" t="s">
        <v>496</v>
      </c>
      <c r="C358" s="13"/>
    </row>
    <row r="359" ht="17.25" customHeight="1" spans="1:3">
      <c r="A359" s="30">
        <v>103020304</v>
      </c>
      <c r="B359" s="32" t="s">
        <v>497</v>
      </c>
      <c r="C359" s="13"/>
    </row>
    <row r="360" ht="17.25" customHeight="1" spans="1:3">
      <c r="A360" s="30">
        <v>103020305</v>
      </c>
      <c r="B360" s="32" t="s">
        <v>498</v>
      </c>
      <c r="C360" s="13"/>
    </row>
    <row r="361" ht="17.25" customHeight="1" spans="1:3">
      <c r="A361" s="30">
        <v>103020306</v>
      </c>
      <c r="B361" s="32" t="s">
        <v>499</v>
      </c>
      <c r="C361" s="13"/>
    </row>
    <row r="362" ht="17.25" customHeight="1" spans="1:3">
      <c r="A362" s="30">
        <v>103020307</v>
      </c>
      <c r="B362" s="32" t="s">
        <v>500</v>
      </c>
      <c r="C362" s="13"/>
    </row>
    <row r="363" ht="17.25" customHeight="1" spans="1:3">
      <c r="A363" s="30">
        <v>103020399</v>
      </c>
      <c r="B363" s="32" t="s">
        <v>501</v>
      </c>
      <c r="C363" s="13"/>
    </row>
    <row r="364" ht="17.25" customHeight="1" spans="1:3">
      <c r="A364" s="30">
        <v>1030205</v>
      </c>
      <c r="B364" s="31" t="s">
        <v>502</v>
      </c>
      <c r="C364" s="13"/>
    </row>
    <row r="365" ht="17.25" customHeight="1" spans="1:3">
      <c r="A365" s="30">
        <v>1030210</v>
      </c>
      <c r="B365" s="31" t="s">
        <v>503</v>
      </c>
      <c r="C365" s="13"/>
    </row>
    <row r="366" ht="17.25" customHeight="1" spans="1:3">
      <c r="A366" s="30">
        <v>1030212</v>
      </c>
      <c r="B366" s="31" t="s">
        <v>504</v>
      </c>
      <c r="C366" s="13"/>
    </row>
    <row r="367" ht="17.25" customHeight="1" spans="1:3">
      <c r="A367" s="30">
        <v>1030216</v>
      </c>
      <c r="B367" s="31" t="s">
        <v>505</v>
      </c>
      <c r="C367" s="9">
        <f>SUM(C368:C369)</f>
        <v>464</v>
      </c>
    </row>
    <row r="368" ht="17.25" customHeight="1" spans="1:3">
      <c r="A368" s="30">
        <v>103021601</v>
      </c>
      <c r="B368" s="32" t="s">
        <v>506</v>
      </c>
      <c r="C368" s="13">
        <v>464</v>
      </c>
    </row>
    <row r="369" ht="17.25" customHeight="1" spans="1:3">
      <c r="A369" s="30">
        <v>103021699</v>
      </c>
      <c r="B369" s="32" t="s">
        <v>507</v>
      </c>
      <c r="C369" s="13"/>
    </row>
    <row r="370" ht="17.25" customHeight="1" spans="1:3">
      <c r="A370" s="30">
        <v>1030217</v>
      </c>
      <c r="B370" s="31" t="s">
        <v>508</v>
      </c>
      <c r="C370" s="13">
        <v>12</v>
      </c>
    </row>
    <row r="371" ht="17.25" customHeight="1" spans="1:3">
      <c r="A371" s="30">
        <v>1030218</v>
      </c>
      <c r="B371" s="31" t="s">
        <v>509</v>
      </c>
      <c r="C371" s="13">
        <v>223</v>
      </c>
    </row>
    <row r="372" ht="17.25" customHeight="1" spans="1:3">
      <c r="A372" s="30">
        <v>1030219</v>
      </c>
      <c r="B372" s="31" t="s">
        <v>510</v>
      </c>
      <c r="C372" s="13"/>
    </row>
    <row r="373" ht="17.25" customHeight="1" spans="1:3">
      <c r="A373" s="30">
        <v>1030220</v>
      </c>
      <c r="B373" s="31" t="s">
        <v>511</v>
      </c>
      <c r="C373" s="13"/>
    </row>
    <row r="374" ht="17.25" customHeight="1" spans="1:3">
      <c r="A374" s="30">
        <v>1030222</v>
      </c>
      <c r="B374" s="31" t="s">
        <v>512</v>
      </c>
      <c r="C374" s="13"/>
    </row>
    <row r="375" ht="17.25" customHeight="1" spans="1:3">
      <c r="A375" s="30">
        <v>1030223</v>
      </c>
      <c r="B375" s="31" t="s">
        <v>513</v>
      </c>
      <c r="C375" s="13"/>
    </row>
    <row r="376" ht="17.25" customHeight="1" spans="1:3">
      <c r="A376" s="30">
        <v>1030224</v>
      </c>
      <c r="B376" s="31" t="s">
        <v>514</v>
      </c>
      <c r="C376" s="13"/>
    </row>
    <row r="377" ht="17.25" customHeight="1" spans="1:3">
      <c r="A377" s="30">
        <v>1030225</v>
      </c>
      <c r="B377" s="31" t="s">
        <v>515</v>
      </c>
      <c r="C377" s="13"/>
    </row>
    <row r="378" ht="15.75" customHeight="1" spans="1:3">
      <c r="A378" s="30">
        <v>1030226</v>
      </c>
      <c r="B378" s="31" t="s">
        <v>516</v>
      </c>
      <c r="C378" s="13"/>
    </row>
    <row r="379" ht="17.25" customHeight="1" spans="1:3">
      <c r="A379" s="30">
        <v>1030299</v>
      </c>
      <c r="B379" s="31" t="s">
        <v>517</v>
      </c>
      <c r="C379" s="9">
        <f>C380+C381</f>
        <v>0</v>
      </c>
    </row>
    <row r="380" ht="17.25" customHeight="1" spans="1:3">
      <c r="A380" s="30">
        <v>103029901</v>
      </c>
      <c r="B380" s="32" t="s">
        <v>518</v>
      </c>
      <c r="C380" s="13"/>
    </row>
    <row r="381" ht="17.25" customHeight="1" spans="1:3">
      <c r="A381" s="30">
        <v>103029999</v>
      </c>
      <c r="B381" s="32" t="s">
        <v>519</v>
      </c>
      <c r="C381" s="13"/>
    </row>
    <row r="382" ht="17.25" customHeight="1" spans="1:3">
      <c r="A382" s="30">
        <v>10304</v>
      </c>
      <c r="B382" s="31" t="s">
        <v>520</v>
      </c>
      <c r="C382" s="9">
        <f>C383+C399+C402+C405+C410+C412+C415+C417+C419+C422+C425+C427+C429+C440+C443+C447+C449+C451+C453+C456+C461+C464+C469+C473+C475+C478+C484+C489+C495+C499+C502+C509+C514+C521+C524+C528+C537+C541+C545+C549+C554+C558+C561+C563+C565+C567+C570+C573</f>
        <v>23146</v>
      </c>
    </row>
    <row r="383" ht="17.25" customHeight="1" spans="1:3">
      <c r="A383" s="30">
        <v>1030401</v>
      </c>
      <c r="B383" s="31" t="s">
        <v>521</v>
      </c>
      <c r="C383" s="9">
        <f>SUM(C384:C398)</f>
        <v>10</v>
      </c>
    </row>
    <row r="384" ht="17.25" customHeight="1" spans="1:3">
      <c r="A384" s="30">
        <v>103040101</v>
      </c>
      <c r="B384" s="32" t="s">
        <v>522</v>
      </c>
      <c r="C384" s="13"/>
    </row>
    <row r="385" ht="17.25" customHeight="1" spans="1:3">
      <c r="A385" s="30">
        <v>103040102</v>
      </c>
      <c r="B385" s="32" t="s">
        <v>523</v>
      </c>
      <c r="C385" s="13"/>
    </row>
    <row r="386" ht="17.25" customHeight="1" spans="1:3">
      <c r="A386" s="30">
        <v>103040103</v>
      </c>
      <c r="B386" s="32" t="s">
        <v>524</v>
      </c>
      <c r="C386" s="13"/>
    </row>
    <row r="387" ht="17.25" customHeight="1" spans="1:3">
      <c r="A387" s="30">
        <v>103040104</v>
      </c>
      <c r="B387" s="32" t="s">
        <v>525</v>
      </c>
      <c r="C387" s="13"/>
    </row>
    <row r="388" ht="17.25" customHeight="1" spans="1:3">
      <c r="A388" s="30">
        <v>103040109</v>
      </c>
      <c r="B388" s="32" t="s">
        <v>526</v>
      </c>
      <c r="C388" s="13"/>
    </row>
    <row r="389" ht="17.25" customHeight="1" spans="1:3">
      <c r="A389" s="30">
        <v>103040110</v>
      </c>
      <c r="B389" s="32" t="s">
        <v>527</v>
      </c>
      <c r="C389" s="13">
        <v>2</v>
      </c>
    </row>
    <row r="390" ht="17.25" customHeight="1" spans="1:3">
      <c r="A390" s="30">
        <v>103040111</v>
      </c>
      <c r="B390" s="32" t="s">
        <v>528</v>
      </c>
      <c r="C390" s="13"/>
    </row>
    <row r="391" ht="17.25" customHeight="1" spans="1:3">
      <c r="A391" s="30">
        <v>103040112</v>
      </c>
      <c r="B391" s="32" t="s">
        <v>529</v>
      </c>
      <c r="C391" s="13"/>
    </row>
    <row r="392" ht="17.25" customHeight="1" spans="1:3">
      <c r="A392" s="30">
        <v>103040113</v>
      </c>
      <c r="B392" s="32" t="s">
        <v>530</v>
      </c>
      <c r="C392" s="13"/>
    </row>
    <row r="393" ht="17.25" customHeight="1" spans="1:3">
      <c r="A393" s="30">
        <v>103040116</v>
      </c>
      <c r="B393" s="32" t="s">
        <v>531</v>
      </c>
      <c r="C393" s="13"/>
    </row>
    <row r="394" ht="17.25" customHeight="1" spans="1:3">
      <c r="A394" s="30">
        <v>103040117</v>
      </c>
      <c r="B394" s="32" t="s">
        <v>532</v>
      </c>
      <c r="C394" s="13">
        <v>4</v>
      </c>
    </row>
    <row r="395" ht="17.25" customHeight="1" spans="1:3">
      <c r="A395" s="30">
        <v>103040120</v>
      </c>
      <c r="B395" s="32" t="s">
        <v>533</v>
      </c>
      <c r="C395" s="13"/>
    </row>
    <row r="396" ht="17.25" customHeight="1" spans="1:3">
      <c r="A396" s="30">
        <v>103040121</v>
      </c>
      <c r="B396" s="32" t="s">
        <v>534</v>
      </c>
      <c r="C396" s="13"/>
    </row>
    <row r="397" ht="17.25" customHeight="1" spans="1:3">
      <c r="A397" s="30">
        <v>103040122</v>
      </c>
      <c r="B397" s="32" t="s">
        <v>535</v>
      </c>
      <c r="C397" s="13"/>
    </row>
    <row r="398" ht="17.25" customHeight="1" spans="1:3">
      <c r="A398" s="30">
        <v>103040150</v>
      </c>
      <c r="B398" s="32" t="s">
        <v>536</v>
      </c>
      <c r="C398" s="13">
        <v>4</v>
      </c>
    </row>
    <row r="399" ht="17.25" customHeight="1" spans="1:3">
      <c r="A399" s="30">
        <v>1030402</v>
      </c>
      <c r="B399" s="31" t="s">
        <v>537</v>
      </c>
      <c r="C399" s="9">
        <f>SUM(C400:C401)</f>
        <v>0</v>
      </c>
    </row>
    <row r="400" ht="17.25" customHeight="1" spans="1:3">
      <c r="A400" s="30">
        <v>103040201</v>
      </c>
      <c r="B400" s="32" t="s">
        <v>538</v>
      </c>
      <c r="C400" s="13"/>
    </row>
    <row r="401" ht="17.25" customHeight="1" spans="1:3">
      <c r="A401" s="30">
        <v>103040250</v>
      </c>
      <c r="B401" s="32" t="s">
        <v>539</v>
      </c>
      <c r="C401" s="13"/>
    </row>
    <row r="402" ht="17.25" customHeight="1" spans="1:3">
      <c r="A402" s="30">
        <v>1030403</v>
      </c>
      <c r="B402" s="31" t="s">
        <v>540</v>
      </c>
      <c r="C402" s="9">
        <f>SUM(C403:C404)</f>
        <v>0</v>
      </c>
    </row>
    <row r="403" ht="17.25" customHeight="1" spans="1:3">
      <c r="A403" s="30">
        <v>103040305</v>
      </c>
      <c r="B403" s="32" t="s">
        <v>541</v>
      </c>
      <c r="C403" s="13"/>
    </row>
    <row r="404" ht="17.25" customHeight="1" spans="1:3">
      <c r="A404" s="30">
        <v>103040350</v>
      </c>
      <c r="B404" s="32" t="s">
        <v>542</v>
      </c>
      <c r="C404" s="13"/>
    </row>
    <row r="405" ht="17.25" customHeight="1" spans="1:3">
      <c r="A405" s="30">
        <v>1030404</v>
      </c>
      <c r="B405" s="31" t="s">
        <v>543</v>
      </c>
      <c r="C405" s="9">
        <f>SUM(C406:C409)</f>
        <v>0</v>
      </c>
    </row>
    <row r="406" ht="17.25" customHeight="1" spans="1:3">
      <c r="A406" s="30">
        <v>103040402</v>
      </c>
      <c r="B406" s="32" t="s">
        <v>544</v>
      </c>
      <c r="C406" s="13"/>
    </row>
    <row r="407" ht="17.25" customHeight="1" spans="1:3">
      <c r="A407" s="30">
        <v>103040403</v>
      </c>
      <c r="B407" s="32" t="s">
        <v>545</v>
      </c>
      <c r="C407" s="13"/>
    </row>
    <row r="408" ht="17.25" customHeight="1" spans="1:3">
      <c r="A408" s="30">
        <v>103040404</v>
      </c>
      <c r="B408" s="32" t="s">
        <v>546</v>
      </c>
      <c r="C408" s="13"/>
    </row>
    <row r="409" ht="17.25" customHeight="1" spans="1:3">
      <c r="A409" s="30">
        <v>103040450</v>
      </c>
      <c r="B409" s="32" t="s">
        <v>547</v>
      </c>
      <c r="C409" s="13"/>
    </row>
    <row r="410" ht="17.25" customHeight="1" spans="1:3">
      <c r="A410" s="30">
        <v>1030406</v>
      </c>
      <c r="B410" s="31" t="s">
        <v>548</v>
      </c>
      <c r="C410" s="9">
        <f>C411</f>
        <v>0</v>
      </c>
    </row>
    <row r="411" ht="17.25" customHeight="1" spans="1:3">
      <c r="A411" s="30">
        <v>103040650</v>
      </c>
      <c r="B411" s="32" t="s">
        <v>549</v>
      </c>
      <c r="C411" s="13"/>
    </row>
    <row r="412" ht="17.25" customHeight="1" spans="1:3">
      <c r="A412" s="30">
        <v>1030407</v>
      </c>
      <c r="B412" s="31" t="s">
        <v>550</v>
      </c>
      <c r="C412" s="9">
        <f>SUM(C413:C414)</f>
        <v>0</v>
      </c>
    </row>
    <row r="413" ht="17.25" customHeight="1" spans="1:3">
      <c r="A413" s="30">
        <v>103040702</v>
      </c>
      <c r="B413" s="32" t="s">
        <v>551</v>
      </c>
      <c r="C413" s="13"/>
    </row>
    <row r="414" ht="17.25" customHeight="1" spans="1:3">
      <c r="A414" s="30">
        <v>103040750</v>
      </c>
      <c r="B414" s="32" t="s">
        <v>552</v>
      </c>
      <c r="C414" s="13"/>
    </row>
    <row r="415" ht="17.25" customHeight="1" spans="1:3">
      <c r="A415" s="30">
        <v>1030408</v>
      </c>
      <c r="B415" s="31" t="s">
        <v>553</v>
      </c>
      <c r="C415" s="9">
        <f>C416</f>
        <v>0</v>
      </c>
    </row>
    <row r="416" ht="17.25" customHeight="1" spans="1:3">
      <c r="A416" s="30">
        <v>103040850</v>
      </c>
      <c r="B416" s="32" t="s">
        <v>554</v>
      </c>
      <c r="C416" s="13"/>
    </row>
    <row r="417" ht="17.25" customHeight="1" spans="1:3">
      <c r="A417" s="30">
        <v>1030409</v>
      </c>
      <c r="B417" s="31" t="s">
        <v>555</v>
      </c>
      <c r="C417" s="9">
        <f>C418</f>
        <v>0</v>
      </c>
    </row>
    <row r="418" ht="17.25" customHeight="1" spans="1:3">
      <c r="A418" s="30">
        <v>103040950</v>
      </c>
      <c r="B418" s="32" t="s">
        <v>556</v>
      </c>
      <c r="C418" s="13"/>
    </row>
    <row r="419" ht="17.25" customHeight="1" spans="1:3">
      <c r="A419" s="30">
        <v>1030410</v>
      </c>
      <c r="B419" s="31" t="s">
        <v>557</v>
      </c>
      <c r="C419" s="9">
        <f>SUM(C420:C421)</f>
        <v>0</v>
      </c>
    </row>
    <row r="420" ht="17.25" customHeight="1" spans="1:3">
      <c r="A420" s="30">
        <v>103041001</v>
      </c>
      <c r="B420" s="32" t="s">
        <v>551</v>
      </c>
      <c r="C420" s="13"/>
    </row>
    <row r="421" ht="17.25" customHeight="1" spans="1:3">
      <c r="A421" s="30">
        <v>103041050</v>
      </c>
      <c r="B421" s="32" t="s">
        <v>558</v>
      </c>
      <c r="C421" s="13"/>
    </row>
    <row r="422" ht="17.25" customHeight="1" spans="1:3">
      <c r="A422" s="30">
        <v>1030413</v>
      </c>
      <c r="B422" s="31" t="s">
        <v>559</v>
      </c>
      <c r="C422" s="9">
        <f>SUM(C423:C424)</f>
        <v>0</v>
      </c>
    </row>
    <row r="423" ht="17.25" customHeight="1" spans="1:3">
      <c r="A423" s="30">
        <v>103041303</v>
      </c>
      <c r="B423" s="32" t="s">
        <v>560</v>
      </c>
      <c r="C423" s="13"/>
    </row>
    <row r="424" ht="17.25" customHeight="1" spans="1:3">
      <c r="A424" s="30">
        <v>103041350</v>
      </c>
      <c r="B424" s="32" t="s">
        <v>561</v>
      </c>
      <c r="C424" s="13"/>
    </row>
    <row r="425" ht="17.25" customHeight="1" spans="1:3">
      <c r="A425" s="30">
        <v>1030414</v>
      </c>
      <c r="B425" s="31" t="s">
        <v>562</v>
      </c>
      <c r="C425" s="9">
        <f>SUM(C426)</f>
        <v>0</v>
      </c>
    </row>
    <row r="426" ht="17.25" customHeight="1" spans="1:3">
      <c r="A426" s="30">
        <v>103041450</v>
      </c>
      <c r="B426" s="32" t="s">
        <v>563</v>
      </c>
      <c r="C426" s="13"/>
    </row>
    <row r="427" ht="17.25" customHeight="1" spans="1:3">
      <c r="A427" s="30">
        <v>1030415</v>
      </c>
      <c r="B427" s="31" t="s">
        <v>564</v>
      </c>
      <c r="C427" s="9">
        <f>C428</f>
        <v>0</v>
      </c>
    </row>
    <row r="428" ht="17.25" customHeight="1" spans="1:3">
      <c r="A428" s="30">
        <v>103041550</v>
      </c>
      <c r="B428" s="32" t="s">
        <v>565</v>
      </c>
      <c r="C428" s="13"/>
    </row>
    <row r="429" ht="17.25" customHeight="1" spans="1:3">
      <c r="A429" s="30">
        <v>1030416</v>
      </c>
      <c r="B429" s="31" t="s">
        <v>566</v>
      </c>
      <c r="C429" s="9">
        <f>SUM(C430:C439)</f>
        <v>0</v>
      </c>
    </row>
    <row r="430" ht="17.25" customHeight="1" spans="1:3">
      <c r="A430" s="30">
        <v>103041601</v>
      </c>
      <c r="B430" s="32" t="s">
        <v>567</v>
      </c>
      <c r="C430" s="13"/>
    </row>
    <row r="431" ht="17.25" customHeight="1" spans="1:3">
      <c r="A431" s="30">
        <v>103041602</v>
      </c>
      <c r="B431" s="32" t="s">
        <v>568</v>
      </c>
      <c r="C431" s="13"/>
    </row>
    <row r="432" ht="17.25" customHeight="1" spans="1:3">
      <c r="A432" s="30">
        <v>103041603</v>
      </c>
      <c r="B432" s="32" t="s">
        <v>569</v>
      </c>
      <c r="C432" s="13"/>
    </row>
    <row r="433" ht="17.25" customHeight="1" spans="1:3">
      <c r="A433" s="30">
        <v>103041604</v>
      </c>
      <c r="B433" s="32" t="s">
        <v>570</v>
      </c>
      <c r="C433" s="13"/>
    </row>
    <row r="434" ht="17.25" customHeight="1" spans="1:3">
      <c r="A434" s="30">
        <v>103041605</v>
      </c>
      <c r="B434" s="32" t="s">
        <v>571</v>
      </c>
      <c r="C434" s="13"/>
    </row>
    <row r="435" ht="17.25" customHeight="1" spans="1:3">
      <c r="A435" s="30">
        <v>103041607</v>
      </c>
      <c r="B435" s="32" t="s">
        <v>572</v>
      </c>
      <c r="C435" s="13"/>
    </row>
    <row r="436" ht="17.25" customHeight="1" spans="1:3">
      <c r="A436" s="30">
        <v>103041608</v>
      </c>
      <c r="B436" s="32" t="s">
        <v>551</v>
      </c>
      <c r="C436" s="13"/>
    </row>
    <row r="437" ht="17.25" customHeight="1" spans="1:3">
      <c r="A437" s="30">
        <v>103041616</v>
      </c>
      <c r="B437" s="32" t="s">
        <v>573</v>
      </c>
      <c r="C437" s="13"/>
    </row>
    <row r="438" ht="17.25" customHeight="1" spans="1:3">
      <c r="A438" s="30">
        <v>103041617</v>
      </c>
      <c r="B438" s="32" t="s">
        <v>574</v>
      </c>
      <c r="C438" s="13"/>
    </row>
    <row r="439" ht="17.25" customHeight="1" spans="1:3">
      <c r="A439" s="30">
        <v>103041650</v>
      </c>
      <c r="B439" s="32" t="s">
        <v>575</v>
      </c>
      <c r="C439" s="13"/>
    </row>
    <row r="440" ht="17.25" customHeight="1" spans="1:3">
      <c r="A440" s="30">
        <v>1030417</v>
      </c>
      <c r="B440" s="31" t="s">
        <v>576</v>
      </c>
      <c r="C440" s="9">
        <f>SUM(C441:C442)</f>
        <v>0</v>
      </c>
    </row>
    <row r="441" ht="17.25" customHeight="1" spans="1:3">
      <c r="A441" s="30">
        <v>103041704</v>
      </c>
      <c r="B441" s="32" t="s">
        <v>551</v>
      </c>
      <c r="C441" s="13"/>
    </row>
    <row r="442" ht="17.25" customHeight="1" spans="1:3">
      <c r="A442" s="30">
        <v>103041750</v>
      </c>
      <c r="B442" s="32" t="s">
        <v>577</v>
      </c>
      <c r="C442" s="13"/>
    </row>
    <row r="443" ht="17.25" customHeight="1" spans="1:3">
      <c r="A443" s="30">
        <v>1030418</v>
      </c>
      <c r="B443" s="31" t="s">
        <v>578</v>
      </c>
      <c r="C443" s="9">
        <f>SUM(C444:C446)</f>
        <v>0</v>
      </c>
    </row>
    <row r="444" ht="17.25" customHeight="1" spans="1:3">
      <c r="A444" s="30">
        <v>103041801</v>
      </c>
      <c r="B444" s="32" t="s">
        <v>579</v>
      </c>
      <c r="C444" s="13"/>
    </row>
    <row r="445" ht="17.25" customHeight="1" spans="1:3">
      <c r="A445" s="30">
        <v>103041802</v>
      </c>
      <c r="B445" s="32" t="s">
        <v>580</v>
      </c>
      <c r="C445" s="13"/>
    </row>
    <row r="446" ht="17.25" customHeight="1" spans="1:3">
      <c r="A446" s="30">
        <v>103041850</v>
      </c>
      <c r="B446" s="32" t="s">
        <v>581</v>
      </c>
      <c r="C446" s="13"/>
    </row>
    <row r="447" ht="17.25" customHeight="1" spans="1:3">
      <c r="A447" s="30">
        <v>1030419</v>
      </c>
      <c r="B447" s="31" t="s">
        <v>582</v>
      </c>
      <c r="C447" s="9">
        <f>C448</f>
        <v>0</v>
      </c>
    </row>
    <row r="448" ht="17.25" customHeight="1" spans="1:3">
      <c r="A448" s="30">
        <v>103041950</v>
      </c>
      <c r="B448" s="32" t="s">
        <v>583</v>
      </c>
      <c r="C448" s="13"/>
    </row>
    <row r="449" ht="17.25" customHeight="1" spans="1:3">
      <c r="A449" s="30">
        <v>1030420</v>
      </c>
      <c r="B449" s="31" t="s">
        <v>584</v>
      </c>
      <c r="C449" s="9">
        <f>C450</f>
        <v>0</v>
      </c>
    </row>
    <row r="450" ht="17.25" customHeight="1" spans="1:3">
      <c r="A450" s="30">
        <v>103042050</v>
      </c>
      <c r="B450" s="32" t="s">
        <v>585</v>
      </c>
      <c r="C450" s="13"/>
    </row>
    <row r="451" ht="17.25" customHeight="1" spans="1:3">
      <c r="A451" s="30">
        <v>1030422</v>
      </c>
      <c r="B451" s="31" t="s">
        <v>586</v>
      </c>
      <c r="C451" s="9">
        <f>C452</f>
        <v>0</v>
      </c>
    </row>
    <row r="452" ht="17.25" customHeight="1" spans="1:3">
      <c r="A452" s="30">
        <v>103042250</v>
      </c>
      <c r="B452" s="32" t="s">
        <v>587</v>
      </c>
      <c r="C452" s="13"/>
    </row>
    <row r="453" ht="17.25" customHeight="1" spans="1:3">
      <c r="A453" s="30">
        <v>1030424</v>
      </c>
      <c r="B453" s="31" t="s">
        <v>588</v>
      </c>
      <c r="C453" s="9">
        <f>SUM(C454:C455)</f>
        <v>445</v>
      </c>
    </row>
    <row r="454" ht="17.25" customHeight="1" spans="1:3">
      <c r="A454" s="30">
        <v>103042401</v>
      </c>
      <c r="B454" s="32" t="s">
        <v>589</v>
      </c>
      <c r="C454" s="13">
        <v>445</v>
      </c>
    </row>
    <row r="455" ht="17.25" customHeight="1" spans="1:3">
      <c r="A455" s="30">
        <v>103042450</v>
      </c>
      <c r="B455" s="32" t="s">
        <v>590</v>
      </c>
      <c r="C455" s="13"/>
    </row>
    <row r="456" ht="17.25" customHeight="1" spans="1:3">
      <c r="A456" s="30">
        <v>1030425</v>
      </c>
      <c r="B456" s="31" t="s">
        <v>591</v>
      </c>
      <c r="C456" s="9">
        <f>SUM(C457:C460)</f>
        <v>0</v>
      </c>
    </row>
    <row r="457" ht="17.25" customHeight="1" spans="1:3">
      <c r="A457" s="30">
        <v>103042502</v>
      </c>
      <c r="B457" s="32" t="s">
        <v>592</v>
      </c>
      <c r="C457" s="13"/>
    </row>
    <row r="458" ht="17.25" customHeight="1" spans="1:3">
      <c r="A458" s="30">
        <v>103042507</v>
      </c>
      <c r="B458" s="32" t="s">
        <v>593</v>
      </c>
      <c r="C458" s="13"/>
    </row>
    <row r="459" ht="17.25" customHeight="1" spans="1:3">
      <c r="A459" s="30">
        <v>103042508</v>
      </c>
      <c r="B459" s="32" t="s">
        <v>594</v>
      </c>
      <c r="C459" s="13"/>
    </row>
    <row r="460" ht="17.25" customHeight="1" spans="1:3">
      <c r="A460" s="30">
        <v>103042550</v>
      </c>
      <c r="B460" s="32" t="s">
        <v>595</v>
      </c>
      <c r="C460" s="13"/>
    </row>
    <row r="461" ht="17.25" customHeight="1" spans="1:3">
      <c r="A461" s="30">
        <v>1030426</v>
      </c>
      <c r="B461" s="31" t="s">
        <v>596</v>
      </c>
      <c r="C461" s="9">
        <f>SUM(C462:C463)</f>
        <v>0</v>
      </c>
    </row>
    <row r="462" ht="17.25" customHeight="1" spans="1:3">
      <c r="A462" s="30">
        <v>103042604</v>
      </c>
      <c r="B462" s="32" t="s">
        <v>597</v>
      </c>
      <c r="C462" s="13"/>
    </row>
    <row r="463" ht="17.25" customHeight="1" spans="1:3">
      <c r="A463" s="30">
        <v>103042650</v>
      </c>
      <c r="B463" s="32" t="s">
        <v>598</v>
      </c>
      <c r="C463" s="13"/>
    </row>
    <row r="464" ht="17.25" customHeight="1" spans="1:3">
      <c r="A464" s="30">
        <v>1030427</v>
      </c>
      <c r="B464" s="31" t="s">
        <v>599</v>
      </c>
      <c r="C464" s="9">
        <f>SUM(C465:C468)</f>
        <v>1377</v>
      </c>
    </row>
    <row r="465" ht="17.25" customHeight="1" spans="1:3">
      <c r="A465" s="30">
        <v>103042707</v>
      </c>
      <c r="B465" s="32" t="s">
        <v>600</v>
      </c>
      <c r="C465" s="13"/>
    </row>
    <row r="466" ht="17.25" customHeight="1" spans="1:3">
      <c r="A466" s="30">
        <v>103042750</v>
      </c>
      <c r="B466" s="32" t="s">
        <v>601</v>
      </c>
      <c r="C466" s="13">
        <v>146</v>
      </c>
    </row>
    <row r="467" ht="17.25" customHeight="1" spans="1:3">
      <c r="A467" s="30">
        <v>103042751</v>
      </c>
      <c r="B467" s="32" t="s">
        <v>602</v>
      </c>
      <c r="C467" s="13">
        <v>1231</v>
      </c>
    </row>
    <row r="468" ht="17.25" customHeight="1" spans="1:3">
      <c r="A468" s="30">
        <v>103042752</v>
      </c>
      <c r="B468" s="32" t="s">
        <v>603</v>
      </c>
      <c r="C468" s="13"/>
    </row>
    <row r="469" ht="17.25" customHeight="1" spans="1:3">
      <c r="A469" s="30">
        <v>1030429</v>
      </c>
      <c r="B469" s="31" t="s">
        <v>604</v>
      </c>
      <c r="C469" s="9">
        <f>SUM(C470:C472)</f>
        <v>0</v>
      </c>
    </row>
    <row r="470" ht="17.25" customHeight="1" spans="1:3">
      <c r="A470" s="30">
        <v>103042907</v>
      </c>
      <c r="B470" s="32" t="s">
        <v>605</v>
      </c>
      <c r="C470" s="13"/>
    </row>
    <row r="471" ht="17.25" customHeight="1" spans="1:3">
      <c r="A471" s="30">
        <v>103042908</v>
      </c>
      <c r="B471" s="32" t="s">
        <v>606</v>
      </c>
      <c r="C471" s="13"/>
    </row>
    <row r="472" ht="17.25" customHeight="1" spans="1:3">
      <c r="A472" s="30">
        <v>103042950</v>
      </c>
      <c r="B472" s="32" t="s">
        <v>607</v>
      </c>
      <c r="C472" s="13"/>
    </row>
    <row r="473" ht="17.25" customHeight="1" spans="1:3">
      <c r="A473" s="30">
        <v>1030430</v>
      </c>
      <c r="B473" s="31" t="s">
        <v>608</v>
      </c>
      <c r="C473" s="9">
        <f>C474</f>
        <v>0</v>
      </c>
    </row>
    <row r="474" ht="17.25" customHeight="1" spans="1:3">
      <c r="A474" s="30">
        <v>103043050</v>
      </c>
      <c r="B474" s="32" t="s">
        <v>609</v>
      </c>
      <c r="C474" s="13"/>
    </row>
    <row r="475" ht="17.25" customHeight="1" spans="1:3">
      <c r="A475" s="30">
        <v>1030431</v>
      </c>
      <c r="B475" s="31" t="s">
        <v>610</v>
      </c>
      <c r="C475" s="9">
        <f>SUM(C476:C477)</f>
        <v>0</v>
      </c>
    </row>
    <row r="476" ht="17.25" customHeight="1" spans="1:3">
      <c r="A476" s="30">
        <v>103043101</v>
      </c>
      <c r="B476" s="32" t="s">
        <v>611</v>
      </c>
      <c r="C476" s="13"/>
    </row>
    <row r="477" ht="17.25" customHeight="1" spans="1:3">
      <c r="A477" s="30">
        <v>103043150</v>
      </c>
      <c r="B477" s="32" t="s">
        <v>612</v>
      </c>
      <c r="C477" s="13"/>
    </row>
    <row r="478" ht="17.25" customHeight="1" spans="1:3">
      <c r="A478" s="30">
        <v>1030432</v>
      </c>
      <c r="B478" s="31" t="s">
        <v>613</v>
      </c>
      <c r="C478" s="9">
        <f>SUM(C479:C483)</f>
        <v>1373</v>
      </c>
    </row>
    <row r="479" ht="17.25" customHeight="1" spans="1:3">
      <c r="A479" s="30">
        <v>103043204</v>
      </c>
      <c r="B479" s="32" t="s">
        <v>614</v>
      </c>
      <c r="C479" s="13"/>
    </row>
    <row r="480" ht="17.25" customHeight="1" spans="1:3">
      <c r="A480" s="30">
        <v>103043205</v>
      </c>
      <c r="B480" s="32" t="s">
        <v>615</v>
      </c>
      <c r="C480" s="13"/>
    </row>
    <row r="481" ht="17.25" customHeight="1" spans="1:3">
      <c r="A481" s="30">
        <v>103043208</v>
      </c>
      <c r="B481" s="32" t="s">
        <v>616</v>
      </c>
      <c r="C481" s="13">
        <v>1299</v>
      </c>
    </row>
    <row r="482" ht="17.25" customHeight="1" spans="1:3">
      <c r="A482" s="30">
        <v>103043211</v>
      </c>
      <c r="B482" s="32" t="s">
        <v>617</v>
      </c>
      <c r="C482" s="13">
        <v>74</v>
      </c>
    </row>
    <row r="483" ht="17.25" customHeight="1" spans="1:3">
      <c r="A483" s="30">
        <v>103043250</v>
      </c>
      <c r="B483" s="32" t="s">
        <v>618</v>
      </c>
      <c r="C483" s="13"/>
    </row>
    <row r="484" ht="17.25" customHeight="1" spans="1:3">
      <c r="A484" s="30">
        <v>1030433</v>
      </c>
      <c r="B484" s="31" t="s">
        <v>619</v>
      </c>
      <c r="C484" s="9">
        <f>SUM(C485:C488)</f>
        <v>89</v>
      </c>
    </row>
    <row r="485" ht="17.25" customHeight="1" spans="1:3">
      <c r="A485" s="30">
        <v>103043306</v>
      </c>
      <c r="B485" s="32" t="s">
        <v>620</v>
      </c>
      <c r="C485" s="13"/>
    </row>
    <row r="486" ht="17.25" customHeight="1" spans="1:3">
      <c r="A486" s="30">
        <v>103043310</v>
      </c>
      <c r="B486" s="32" t="s">
        <v>551</v>
      </c>
      <c r="C486" s="13"/>
    </row>
    <row r="487" ht="17.25" customHeight="1" spans="1:3">
      <c r="A487" s="30">
        <v>103043313</v>
      </c>
      <c r="B487" s="32" t="s">
        <v>621</v>
      </c>
      <c r="C487" s="13">
        <v>89</v>
      </c>
    </row>
    <row r="488" ht="17.25" customHeight="1" spans="1:3">
      <c r="A488" s="30">
        <v>103043350</v>
      </c>
      <c r="B488" s="32" t="s">
        <v>622</v>
      </c>
      <c r="C488" s="13"/>
    </row>
    <row r="489" ht="17.25" customHeight="1" spans="1:3">
      <c r="A489" s="30">
        <v>1030434</v>
      </c>
      <c r="B489" s="31" t="s">
        <v>623</v>
      </c>
      <c r="C489" s="9">
        <f>SUM(C490:C494)</f>
        <v>0</v>
      </c>
    </row>
    <row r="490" ht="17.25" customHeight="1" spans="1:3">
      <c r="A490" s="30">
        <v>103043401</v>
      </c>
      <c r="B490" s="32" t="s">
        <v>624</v>
      </c>
      <c r="C490" s="13"/>
    </row>
    <row r="491" ht="17.25" customHeight="1" spans="1:3">
      <c r="A491" s="30">
        <v>103043402</v>
      </c>
      <c r="B491" s="32" t="s">
        <v>625</v>
      </c>
      <c r="C491" s="13"/>
    </row>
    <row r="492" ht="17.25" customHeight="1" spans="1:3">
      <c r="A492" s="30">
        <v>103043403</v>
      </c>
      <c r="B492" s="32" t="s">
        <v>626</v>
      </c>
      <c r="C492" s="13"/>
    </row>
    <row r="493" ht="17.25" customHeight="1" spans="1:3">
      <c r="A493" s="30">
        <v>103043404</v>
      </c>
      <c r="B493" s="32" t="s">
        <v>627</v>
      </c>
      <c r="C493" s="13"/>
    </row>
    <row r="494" ht="17.25" customHeight="1" spans="1:3">
      <c r="A494" s="30">
        <v>103043450</v>
      </c>
      <c r="B494" s="32" t="s">
        <v>628</v>
      </c>
      <c r="C494" s="13"/>
    </row>
    <row r="495" ht="17.25" customHeight="1" spans="1:3">
      <c r="A495" s="30">
        <v>1030435</v>
      </c>
      <c r="B495" s="31" t="s">
        <v>629</v>
      </c>
      <c r="C495" s="9">
        <f>SUM(C496:C498)</f>
        <v>5</v>
      </c>
    </row>
    <row r="496" ht="17.25" customHeight="1" spans="1:3">
      <c r="A496" s="30">
        <v>103043506</v>
      </c>
      <c r="B496" s="32" t="s">
        <v>551</v>
      </c>
      <c r="C496" s="13"/>
    </row>
    <row r="497" ht="17.25" customHeight="1" spans="1:3">
      <c r="A497" s="30">
        <v>103043507</v>
      </c>
      <c r="B497" s="32" t="s">
        <v>630</v>
      </c>
      <c r="C497" s="13"/>
    </row>
    <row r="498" ht="17.25" customHeight="1" spans="1:3">
      <c r="A498" s="30">
        <v>103043550</v>
      </c>
      <c r="B498" s="32" t="s">
        <v>631</v>
      </c>
      <c r="C498" s="13">
        <v>5</v>
      </c>
    </row>
    <row r="499" ht="17.25" customHeight="1" spans="1:3">
      <c r="A499" s="30">
        <v>1030440</v>
      </c>
      <c r="B499" s="31" t="s">
        <v>632</v>
      </c>
      <c r="C499" s="9">
        <f>SUM(C500:C501)</f>
        <v>0</v>
      </c>
    </row>
    <row r="500" ht="17.25" customHeight="1" spans="1:3">
      <c r="A500" s="30">
        <v>103044001</v>
      </c>
      <c r="B500" s="32" t="s">
        <v>551</v>
      </c>
      <c r="C500" s="13"/>
    </row>
    <row r="501" ht="17.25" customHeight="1" spans="1:3">
      <c r="A501" s="30">
        <v>103044050</v>
      </c>
      <c r="B501" s="32" t="s">
        <v>633</v>
      </c>
      <c r="C501" s="13"/>
    </row>
    <row r="502" ht="17.25" customHeight="1" spans="1:3">
      <c r="A502" s="30">
        <v>1030442</v>
      </c>
      <c r="B502" s="31" t="s">
        <v>634</v>
      </c>
      <c r="C502" s="9">
        <f>SUM(C503:C508)</f>
        <v>0</v>
      </c>
    </row>
    <row r="503" ht="17.25" customHeight="1" spans="1:3">
      <c r="A503" s="30">
        <v>103044203</v>
      </c>
      <c r="B503" s="32" t="s">
        <v>551</v>
      </c>
      <c r="C503" s="13"/>
    </row>
    <row r="504" ht="17.25" customHeight="1" spans="1:3">
      <c r="A504" s="30">
        <v>103044208</v>
      </c>
      <c r="B504" s="32" t="s">
        <v>635</v>
      </c>
      <c r="C504" s="13"/>
    </row>
    <row r="505" ht="17.25" customHeight="1" spans="1:3">
      <c r="A505" s="30">
        <v>103044209</v>
      </c>
      <c r="B505" s="32" t="s">
        <v>636</v>
      </c>
      <c r="C505" s="13"/>
    </row>
    <row r="506" ht="17.25" customHeight="1" spans="1:3">
      <c r="A506" s="30">
        <v>103044220</v>
      </c>
      <c r="B506" s="32" t="s">
        <v>637</v>
      </c>
      <c r="C506" s="13"/>
    </row>
    <row r="507" ht="17.25" customHeight="1" spans="1:3">
      <c r="A507" s="30">
        <v>103044221</v>
      </c>
      <c r="B507" s="32" t="s">
        <v>638</v>
      </c>
      <c r="C507" s="13"/>
    </row>
    <row r="508" ht="17.25" customHeight="1" spans="1:3">
      <c r="A508" s="30">
        <v>103044250</v>
      </c>
      <c r="B508" s="32" t="s">
        <v>639</v>
      </c>
      <c r="C508" s="13"/>
    </row>
    <row r="509" ht="17.25" customHeight="1" spans="1:3">
      <c r="A509" s="30">
        <v>1030443</v>
      </c>
      <c r="B509" s="31" t="s">
        <v>640</v>
      </c>
      <c r="C509" s="9">
        <f>SUM(C510:C513)</f>
        <v>0</v>
      </c>
    </row>
    <row r="510" ht="17.25" customHeight="1" spans="1:3">
      <c r="A510" s="30">
        <v>103044306</v>
      </c>
      <c r="B510" s="32" t="s">
        <v>551</v>
      </c>
      <c r="C510" s="13"/>
    </row>
    <row r="511" ht="17.25" customHeight="1" spans="1:3">
      <c r="A511" s="30">
        <v>103044307</v>
      </c>
      <c r="B511" s="32" t="s">
        <v>641</v>
      </c>
      <c r="C511" s="13"/>
    </row>
    <row r="512" ht="17.25" customHeight="1" spans="1:3">
      <c r="A512" s="30">
        <v>103044308</v>
      </c>
      <c r="B512" s="32" t="s">
        <v>642</v>
      </c>
      <c r="C512" s="13"/>
    </row>
    <row r="513" ht="17.25" customHeight="1" spans="1:3">
      <c r="A513" s="30">
        <v>103044350</v>
      </c>
      <c r="B513" s="32" t="s">
        <v>643</v>
      </c>
      <c r="C513" s="13"/>
    </row>
    <row r="514" ht="17.25" customHeight="1" spans="1:3">
      <c r="A514" s="30">
        <v>1030444</v>
      </c>
      <c r="B514" s="31" t="s">
        <v>644</v>
      </c>
      <c r="C514" s="9">
        <f>SUM(C515:C520)</f>
        <v>0</v>
      </c>
    </row>
    <row r="515" ht="17.25" customHeight="1" spans="1:3">
      <c r="A515" s="30">
        <v>103044414</v>
      </c>
      <c r="B515" s="32" t="s">
        <v>645</v>
      </c>
      <c r="C515" s="13"/>
    </row>
    <row r="516" ht="17.25" customHeight="1" spans="1:3">
      <c r="A516" s="30">
        <v>103044416</v>
      </c>
      <c r="B516" s="32" t="s">
        <v>646</v>
      </c>
      <c r="C516" s="13"/>
    </row>
    <row r="517" ht="17.25" customHeight="1" spans="1:3">
      <c r="A517" s="30">
        <v>103044433</v>
      </c>
      <c r="B517" s="32" t="s">
        <v>647</v>
      </c>
      <c r="C517" s="13"/>
    </row>
    <row r="518" ht="17.25" customHeight="1" spans="1:3">
      <c r="A518" s="30">
        <v>103044434</v>
      </c>
      <c r="B518" s="32" t="s">
        <v>648</v>
      </c>
      <c r="C518" s="13"/>
    </row>
    <row r="519" ht="17.25" customHeight="1" spans="1:3">
      <c r="A519" s="30">
        <v>103044435</v>
      </c>
      <c r="B519" s="32" t="s">
        <v>649</v>
      </c>
      <c r="C519" s="13"/>
    </row>
    <row r="520" ht="17.25" customHeight="1" spans="1:3">
      <c r="A520" s="30">
        <v>103044450</v>
      </c>
      <c r="B520" s="32" t="s">
        <v>650</v>
      </c>
      <c r="C520" s="13"/>
    </row>
    <row r="521" ht="17.25" customHeight="1" spans="1:3">
      <c r="A521" s="30">
        <v>1030445</v>
      </c>
      <c r="B521" s="31" t="s">
        <v>651</v>
      </c>
      <c r="C521" s="9">
        <f>SUM(C522:C523)</f>
        <v>0</v>
      </c>
    </row>
    <row r="522" ht="17.25" customHeight="1" spans="1:3">
      <c r="A522" s="30">
        <v>103044507</v>
      </c>
      <c r="B522" s="32" t="s">
        <v>652</v>
      </c>
      <c r="C522" s="13"/>
    </row>
    <row r="523" ht="17.25" customHeight="1" spans="1:3">
      <c r="A523" s="30">
        <v>103044550</v>
      </c>
      <c r="B523" s="32" t="s">
        <v>653</v>
      </c>
      <c r="C523" s="13"/>
    </row>
    <row r="524" ht="17.25" customHeight="1" spans="1:3">
      <c r="A524" s="30">
        <v>1030446</v>
      </c>
      <c r="B524" s="31" t="s">
        <v>654</v>
      </c>
      <c r="C524" s="9">
        <f>SUM(C525:C527)</f>
        <v>440</v>
      </c>
    </row>
    <row r="525" ht="17.25" customHeight="1" spans="1:3">
      <c r="A525" s="30">
        <v>103044608</v>
      </c>
      <c r="B525" s="32" t="s">
        <v>551</v>
      </c>
      <c r="C525" s="13"/>
    </row>
    <row r="526" ht="17.25" customHeight="1" spans="1:3">
      <c r="A526" s="30">
        <v>103044609</v>
      </c>
      <c r="B526" s="32" t="s">
        <v>655</v>
      </c>
      <c r="C526" s="13">
        <v>440</v>
      </c>
    </row>
    <row r="527" ht="17.25" customHeight="1" spans="1:3">
      <c r="A527" s="30">
        <v>103044650</v>
      </c>
      <c r="B527" s="32" t="s">
        <v>656</v>
      </c>
      <c r="C527" s="13"/>
    </row>
    <row r="528" ht="17.25" customHeight="1" spans="1:3">
      <c r="A528" s="30">
        <v>1030447</v>
      </c>
      <c r="B528" s="31" t="s">
        <v>657</v>
      </c>
      <c r="C528" s="9">
        <f>SUM(C529:C536)</f>
        <v>0</v>
      </c>
    </row>
    <row r="529" ht="17.25" customHeight="1" spans="1:3">
      <c r="A529" s="30">
        <v>103044709</v>
      </c>
      <c r="B529" s="32" t="s">
        <v>658</v>
      </c>
      <c r="C529" s="13"/>
    </row>
    <row r="530" ht="17.25" customHeight="1" spans="1:3">
      <c r="A530" s="30">
        <v>103044712</v>
      </c>
      <c r="B530" s="32" t="s">
        <v>659</v>
      </c>
      <c r="C530" s="13"/>
    </row>
    <row r="531" ht="17.25" customHeight="1" spans="1:3">
      <c r="A531" s="30">
        <v>103044713</v>
      </c>
      <c r="B531" s="32" t="s">
        <v>551</v>
      </c>
      <c r="C531" s="13"/>
    </row>
    <row r="532" ht="17.25" customHeight="1" spans="1:3">
      <c r="A532" s="30">
        <v>103044715</v>
      </c>
      <c r="B532" s="32" t="s">
        <v>660</v>
      </c>
      <c r="C532" s="13"/>
    </row>
    <row r="533" ht="17.25" customHeight="1" spans="1:3">
      <c r="A533" s="30">
        <v>103044730</v>
      </c>
      <c r="B533" s="32" t="s">
        <v>661</v>
      </c>
      <c r="C533" s="13"/>
    </row>
    <row r="534" ht="17.25" customHeight="1" spans="1:3">
      <c r="A534" s="30">
        <v>103044731</v>
      </c>
      <c r="B534" s="32" t="s">
        <v>662</v>
      </c>
      <c r="C534" s="13"/>
    </row>
    <row r="535" ht="17.25" customHeight="1" spans="1:3">
      <c r="A535" s="30">
        <v>103044733</v>
      </c>
      <c r="B535" s="32" t="s">
        <v>663</v>
      </c>
      <c r="C535" s="13"/>
    </row>
    <row r="536" ht="17.25" customHeight="1" spans="1:3">
      <c r="A536" s="30">
        <v>103044750</v>
      </c>
      <c r="B536" s="32" t="s">
        <v>664</v>
      </c>
      <c r="C536" s="13"/>
    </row>
    <row r="537" ht="17.25" customHeight="1" spans="1:3">
      <c r="A537" s="30">
        <v>1030448</v>
      </c>
      <c r="B537" s="31" t="s">
        <v>665</v>
      </c>
      <c r="C537" s="9">
        <f>SUM(C538:C540)</f>
        <v>0</v>
      </c>
    </row>
    <row r="538" ht="17.25" customHeight="1" spans="1:3">
      <c r="A538" s="30">
        <v>103044801</v>
      </c>
      <c r="B538" s="32" t="s">
        <v>666</v>
      </c>
      <c r="C538" s="13"/>
    </row>
    <row r="539" ht="17.25" customHeight="1" spans="1:3">
      <c r="A539" s="30">
        <v>103044802</v>
      </c>
      <c r="B539" s="32" t="s">
        <v>667</v>
      </c>
      <c r="C539" s="13"/>
    </row>
    <row r="540" ht="17.25" customHeight="1" spans="1:3">
      <c r="A540" s="30">
        <v>103044850</v>
      </c>
      <c r="B540" s="32" t="s">
        <v>668</v>
      </c>
      <c r="C540" s="13"/>
    </row>
    <row r="541" ht="17.25" customHeight="1" spans="1:3">
      <c r="A541" s="30">
        <v>1030449</v>
      </c>
      <c r="B541" s="31" t="s">
        <v>669</v>
      </c>
      <c r="C541" s="9">
        <f>SUM(C542:C544)</f>
        <v>0</v>
      </c>
    </row>
    <row r="542" ht="17.25" customHeight="1" spans="1:3">
      <c r="A542" s="30">
        <v>103044907</v>
      </c>
      <c r="B542" s="32" t="s">
        <v>593</v>
      </c>
      <c r="C542" s="13"/>
    </row>
    <row r="543" ht="17.25" customHeight="1" spans="1:3">
      <c r="A543" s="30">
        <v>103044908</v>
      </c>
      <c r="B543" s="32" t="s">
        <v>670</v>
      </c>
      <c r="C543" s="13"/>
    </row>
    <row r="544" ht="17.25" customHeight="1" spans="1:3">
      <c r="A544" s="30">
        <v>103044950</v>
      </c>
      <c r="B544" s="32" t="s">
        <v>671</v>
      </c>
      <c r="C544" s="13"/>
    </row>
    <row r="545" ht="17.25" customHeight="1" spans="1:3">
      <c r="A545" s="30">
        <v>1030450</v>
      </c>
      <c r="B545" s="31" t="s">
        <v>672</v>
      </c>
      <c r="C545" s="9">
        <f>SUM(C546:C548)</f>
        <v>9</v>
      </c>
    </row>
    <row r="546" ht="17.25" customHeight="1" spans="1:3">
      <c r="A546" s="30">
        <v>103045002</v>
      </c>
      <c r="B546" s="32" t="s">
        <v>673</v>
      </c>
      <c r="C546" s="13">
        <v>9</v>
      </c>
    </row>
    <row r="547" ht="17.25" customHeight="1" spans="1:3">
      <c r="A547" s="30">
        <v>103045004</v>
      </c>
      <c r="B547" s="32" t="s">
        <v>674</v>
      </c>
      <c r="C547" s="13"/>
    </row>
    <row r="548" ht="17.25" customHeight="1" spans="1:3">
      <c r="A548" s="30">
        <v>103045050</v>
      </c>
      <c r="B548" s="32" t="s">
        <v>675</v>
      </c>
      <c r="C548" s="13"/>
    </row>
    <row r="549" ht="17.25" customHeight="1" spans="1:3">
      <c r="A549" s="30">
        <v>1030451</v>
      </c>
      <c r="B549" s="31" t="s">
        <v>676</v>
      </c>
      <c r="C549" s="9">
        <f>SUM(C550:C553)</f>
        <v>0</v>
      </c>
    </row>
    <row r="550" ht="17.25" customHeight="1" spans="1:3">
      <c r="A550" s="30">
        <v>103045101</v>
      </c>
      <c r="B550" s="32" t="s">
        <v>677</v>
      </c>
      <c r="C550" s="13"/>
    </row>
    <row r="551" ht="17.25" customHeight="1" spans="1:3">
      <c r="A551" s="30">
        <v>103045102</v>
      </c>
      <c r="B551" s="32" t="s">
        <v>678</v>
      </c>
      <c r="C551" s="13"/>
    </row>
    <row r="552" ht="17.25" customHeight="1" spans="1:3">
      <c r="A552" s="30">
        <v>103045103</v>
      </c>
      <c r="B552" s="32" t="s">
        <v>679</v>
      </c>
      <c r="C552" s="13"/>
    </row>
    <row r="553" ht="17.25" customHeight="1" spans="1:3">
      <c r="A553" s="30">
        <v>103045150</v>
      </c>
      <c r="B553" s="32" t="s">
        <v>680</v>
      </c>
      <c r="C553" s="13"/>
    </row>
    <row r="554" ht="17.25" customHeight="1" spans="1:3">
      <c r="A554" s="30">
        <v>1030452</v>
      </c>
      <c r="B554" s="31" t="s">
        <v>681</v>
      </c>
      <c r="C554" s="9">
        <f>SUM(C555:C557)</f>
        <v>0</v>
      </c>
    </row>
    <row r="555" ht="17.25" customHeight="1" spans="1:3">
      <c r="A555" s="30">
        <v>103045201</v>
      </c>
      <c r="B555" s="32" t="s">
        <v>682</v>
      </c>
      <c r="C555" s="13"/>
    </row>
    <row r="556" ht="17.25" customHeight="1" spans="1:3">
      <c r="A556" s="30">
        <v>103045202</v>
      </c>
      <c r="B556" s="32" t="s">
        <v>683</v>
      </c>
      <c r="C556" s="13"/>
    </row>
    <row r="557" ht="17.25" customHeight="1" spans="1:3">
      <c r="A557" s="30">
        <v>103045250</v>
      </c>
      <c r="B557" s="32" t="s">
        <v>684</v>
      </c>
      <c r="C557" s="13"/>
    </row>
    <row r="558" ht="17.25" customHeight="1" spans="1:3">
      <c r="A558" s="30">
        <v>1030455</v>
      </c>
      <c r="B558" s="31" t="s">
        <v>685</v>
      </c>
      <c r="C558" s="9">
        <f>SUM(C559:C560)</f>
        <v>0</v>
      </c>
    </row>
    <row r="559" ht="17.25" customHeight="1" spans="1:3">
      <c r="A559" s="30">
        <v>103045501</v>
      </c>
      <c r="B559" s="32" t="s">
        <v>686</v>
      </c>
      <c r="C559" s="13"/>
    </row>
    <row r="560" ht="17.25" customHeight="1" spans="1:3">
      <c r="A560" s="30">
        <v>103045550</v>
      </c>
      <c r="B560" s="32" t="s">
        <v>687</v>
      </c>
      <c r="C560" s="13"/>
    </row>
    <row r="561" ht="17.25" customHeight="1" spans="1:3">
      <c r="A561" s="30">
        <v>1030456</v>
      </c>
      <c r="B561" s="31" t="s">
        <v>688</v>
      </c>
      <c r="C561" s="9">
        <f>C562</f>
        <v>0</v>
      </c>
    </row>
    <row r="562" ht="17.25" customHeight="1" spans="1:3">
      <c r="A562" s="30">
        <v>103045650</v>
      </c>
      <c r="B562" s="32" t="s">
        <v>689</v>
      </c>
      <c r="C562" s="13"/>
    </row>
    <row r="563" ht="17.25" customHeight="1" spans="1:3">
      <c r="A563" s="30">
        <v>1030457</v>
      </c>
      <c r="B563" s="31" t="s">
        <v>690</v>
      </c>
      <c r="C563" s="9">
        <f>C564</f>
        <v>0</v>
      </c>
    </row>
    <row r="564" ht="17.25" customHeight="1" spans="1:3">
      <c r="A564" s="30">
        <v>103045750</v>
      </c>
      <c r="B564" s="32" t="s">
        <v>691</v>
      </c>
      <c r="C564" s="13"/>
    </row>
    <row r="565" ht="17.25" customHeight="1" spans="1:3">
      <c r="A565" s="30">
        <v>1030458</v>
      </c>
      <c r="B565" s="31" t="s">
        <v>692</v>
      </c>
      <c r="C565" s="9">
        <f>C566</f>
        <v>0</v>
      </c>
    </row>
    <row r="566" ht="17.25" customHeight="1" spans="1:3">
      <c r="A566" s="30">
        <v>103045850</v>
      </c>
      <c r="B566" s="32" t="s">
        <v>693</v>
      </c>
      <c r="C566" s="13"/>
    </row>
    <row r="567" ht="17.25" customHeight="1" spans="1:3">
      <c r="A567" s="30">
        <v>1030459</v>
      </c>
      <c r="B567" s="31" t="s">
        <v>694</v>
      </c>
      <c r="C567" s="9">
        <f>SUM(C568:C569)</f>
        <v>0</v>
      </c>
    </row>
    <row r="568" ht="17.25" customHeight="1" spans="1:3">
      <c r="A568" s="30">
        <v>103045902</v>
      </c>
      <c r="B568" s="32" t="s">
        <v>695</v>
      </c>
      <c r="C568" s="13"/>
    </row>
    <row r="569" ht="17.25" customHeight="1" spans="1:3">
      <c r="A569" s="30">
        <v>103045950</v>
      </c>
      <c r="B569" s="32" t="s">
        <v>696</v>
      </c>
      <c r="C569" s="13"/>
    </row>
    <row r="570" ht="17.25" customHeight="1" spans="1:3">
      <c r="A570" s="30">
        <v>1030461</v>
      </c>
      <c r="B570" s="31" t="s">
        <v>697</v>
      </c>
      <c r="C570" s="9">
        <f>SUM(C571:C572)</f>
        <v>0</v>
      </c>
    </row>
    <row r="571" ht="17.25" customHeight="1" spans="1:3">
      <c r="A571" s="30">
        <v>103046101</v>
      </c>
      <c r="B571" s="32" t="s">
        <v>551</v>
      </c>
      <c r="C571" s="13"/>
    </row>
    <row r="572" ht="17.25" customHeight="1" spans="1:3">
      <c r="A572" s="30">
        <v>103046150</v>
      </c>
      <c r="B572" s="32" t="s">
        <v>698</v>
      </c>
      <c r="C572" s="13"/>
    </row>
    <row r="573" ht="17.25" customHeight="1" spans="1:3">
      <c r="A573" s="30">
        <v>1030499</v>
      </c>
      <c r="B573" s="31" t="s">
        <v>699</v>
      </c>
      <c r="C573" s="9">
        <f>SUM(C574:C575)</f>
        <v>19398</v>
      </c>
    </row>
    <row r="574" ht="17.25" customHeight="1" spans="1:3">
      <c r="A574" s="30">
        <v>103049901</v>
      </c>
      <c r="B574" s="32" t="s">
        <v>700</v>
      </c>
      <c r="C574" s="13"/>
    </row>
    <row r="575" ht="17.25" customHeight="1" spans="1:3">
      <c r="A575" s="30">
        <v>103049950</v>
      </c>
      <c r="B575" s="32" t="s">
        <v>701</v>
      </c>
      <c r="C575" s="13">
        <v>19398</v>
      </c>
    </row>
    <row r="576" ht="17.25" customHeight="1" spans="1:3">
      <c r="A576" s="30">
        <v>10305</v>
      </c>
      <c r="B576" s="31" t="s">
        <v>702</v>
      </c>
      <c r="C576" s="9">
        <f>SUM(C577,C609,C614:C615)</f>
        <v>9170</v>
      </c>
    </row>
    <row r="577" ht="17.25" customHeight="1" spans="1:3">
      <c r="A577" s="30">
        <v>1030501</v>
      </c>
      <c r="B577" s="31" t="s">
        <v>703</v>
      </c>
      <c r="C577" s="9">
        <f>SUM(C578:C608)</f>
        <v>9170</v>
      </c>
    </row>
    <row r="578" ht="17.25" customHeight="1" spans="1:3">
      <c r="A578" s="30">
        <v>103050101</v>
      </c>
      <c r="B578" s="32" t="s">
        <v>704</v>
      </c>
      <c r="C578" s="13">
        <v>1891</v>
      </c>
    </row>
    <row r="579" ht="17.25" customHeight="1" spans="1:3">
      <c r="A579" s="30">
        <v>103050102</v>
      </c>
      <c r="B579" s="32" t="s">
        <v>705</v>
      </c>
      <c r="C579" s="13"/>
    </row>
    <row r="580" ht="17.25" customHeight="1" spans="1:3">
      <c r="A580" s="30">
        <v>103050103</v>
      </c>
      <c r="B580" s="32" t="s">
        <v>706</v>
      </c>
      <c r="C580" s="13"/>
    </row>
    <row r="581" ht="17.25" customHeight="1" spans="1:3">
      <c r="A581" s="30">
        <v>103050105</v>
      </c>
      <c r="B581" s="32" t="s">
        <v>707</v>
      </c>
      <c r="C581" s="13"/>
    </row>
    <row r="582" ht="17.25" customHeight="1" spans="1:3">
      <c r="A582" s="30">
        <v>103050107</v>
      </c>
      <c r="B582" s="32" t="s">
        <v>708</v>
      </c>
      <c r="C582" s="13"/>
    </row>
    <row r="583" ht="17.25" customHeight="1" spans="1:3">
      <c r="A583" s="30">
        <v>103050108</v>
      </c>
      <c r="B583" s="32" t="s">
        <v>709</v>
      </c>
      <c r="C583" s="13"/>
    </row>
    <row r="584" ht="17.25" customHeight="1" spans="1:3">
      <c r="A584" s="30">
        <v>103050109</v>
      </c>
      <c r="B584" s="32" t="s">
        <v>710</v>
      </c>
      <c r="C584" s="13"/>
    </row>
    <row r="585" ht="17.25" customHeight="1" spans="1:3">
      <c r="A585" s="30">
        <v>103050110</v>
      </c>
      <c r="B585" s="32" t="s">
        <v>711</v>
      </c>
      <c r="C585" s="13">
        <v>12</v>
      </c>
    </row>
    <row r="586" ht="17.25" customHeight="1" spans="1:3">
      <c r="A586" s="30">
        <v>103050111</v>
      </c>
      <c r="B586" s="32" t="s">
        <v>712</v>
      </c>
      <c r="C586" s="13"/>
    </row>
    <row r="587" ht="17.25" customHeight="1" spans="1:3">
      <c r="A587" s="30">
        <v>103050112</v>
      </c>
      <c r="B587" s="32" t="s">
        <v>713</v>
      </c>
      <c r="C587" s="13"/>
    </row>
    <row r="588" ht="17.25" customHeight="1" spans="1:3">
      <c r="A588" s="30">
        <v>103050113</v>
      </c>
      <c r="B588" s="32" t="s">
        <v>714</v>
      </c>
      <c r="C588" s="13"/>
    </row>
    <row r="589" ht="17.25" customHeight="1" spans="1:3">
      <c r="A589" s="30">
        <v>103050114</v>
      </c>
      <c r="B589" s="32" t="s">
        <v>715</v>
      </c>
      <c r="C589" s="13"/>
    </row>
    <row r="590" ht="17.25" customHeight="1" spans="1:3">
      <c r="A590" s="30">
        <v>103050115</v>
      </c>
      <c r="B590" s="32" t="s">
        <v>716</v>
      </c>
      <c r="C590" s="13"/>
    </row>
    <row r="591" ht="17.25" customHeight="1" spans="1:3">
      <c r="A591" s="30">
        <v>103050116</v>
      </c>
      <c r="B591" s="32" t="s">
        <v>717</v>
      </c>
      <c r="C591" s="13"/>
    </row>
    <row r="592" ht="17.25" customHeight="1" spans="1:3">
      <c r="A592" s="30">
        <v>103050117</v>
      </c>
      <c r="B592" s="32" t="s">
        <v>718</v>
      </c>
      <c r="C592" s="13"/>
    </row>
    <row r="593" ht="17.25" customHeight="1" spans="1:3">
      <c r="A593" s="30">
        <v>103050119</v>
      </c>
      <c r="B593" s="32" t="s">
        <v>719</v>
      </c>
      <c r="C593" s="13"/>
    </row>
    <row r="594" ht="17.25" customHeight="1" spans="1:3">
      <c r="A594" s="30">
        <v>103050120</v>
      </c>
      <c r="B594" s="32" t="s">
        <v>720</v>
      </c>
      <c r="C594" s="13"/>
    </row>
    <row r="595" ht="17.25" customHeight="1" spans="1:3">
      <c r="A595" s="30">
        <v>103050121</v>
      </c>
      <c r="B595" s="32" t="s">
        <v>721</v>
      </c>
      <c r="C595" s="13"/>
    </row>
    <row r="596" ht="17.25" customHeight="1" spans="1:3">
      <c r="A596" s="30">
        <v>103050122</v>
      </c>
      <c r="B596" s="32" t="s">
        <v>722</v>
      </c>
      <c r="C596" s="13"/>
    </row>
    <row r="597" ht="17.25" customHeight="1" spans="1:3">
      <c r="A597" s="30">
        <v>103050123</v>
      </c>
      <c r="B597" s="32" t="s">
        <v>723</v>
      </c>
      <c r="C597" s="13">
        <v>207</v>
      </c>
    </row>
    <row r="598" ht="17.25" customHeight="1" spans="1:3">
      <c r="A598" s="30">
        <v>103050124</v>
      </c>
      <c r="B598" s="32" t="s">
        <v>724</v>
      </c>
      <c r="C598" s="13"/>
    </row>
    <row r="599" ht="17.25" customHeight="1" spans="1:3">
      <c r="A599" s="30">
        <v>103050125</v>
      </c>
      <c r="B599" s="32" t="s">
        <v>725</v>
      </c>
      <c r="C599" s="13">
        <v>52</v>
      </c>
    </row>
    <row r="600" ht="17.25" customHeight="1" spans="1:3">
      <c r="A600" s="30">
        <v>103050126</v>
      </c>
      <c r="B600" s="32" t="s">
        <v>726</v>
      </c>
      <c r="C600" s="13"/>
    </row>
    <row r="601" ht="17.25" customHeight="1" spans="1:3">
      <c r="A601" s="30">
        <v>103050127</v>
      </c>
      <c r="B601" s="32" t="s">
        <v>727</v>
      </c>
      <c r="C601" s="13"/>
    </row>
    <row r="602" ht="17.25" customHeight="1" spans="1:3">
      <c r="A602" s="30">
        <v>103050128</v>
      </c>
      <c r="B602" s="32" t="s">
        <v>728</v>
      </c>
      <c r="C602" s="13"/>
    </row>
    <row r="603" ht="17.25" customHeight="1" spans="1:3">
      <c r="A603" s="30">
        <v>103050129</v>
      </c>
      <c r="B603" s="32" t="s">
        <v>729</v>
      </c>
      <c r="C603" s="13"/>
    </row>
    <row r="604" ht="17.25" customHeight="1" spans="1:3">
      <c r="A604" s="30">
        <v>103050130</v>
      </c>
      <c r="B604" s="32" t="s">
        <v>730</v>
      </c>
      <c r="C604" s="13"/>
    </row>
    <row r="605" ht="17.25" customHeight="1" spans="1:3">
      <c r="A605" s="30">
        <v>103050131</v>
      </c>
      <c r="B605" s="32" t="s">
        <v>731</v>
      </c>
      <c r="C605" s="16"/>
    </row>
    <row r="606" ht="17.25" customHeight="1" spans="1:3">
      <c r="A606" s="30">
        <v>103050132</v>
      </c>
      <c r="B606" s="36" t="s">
        <v>732</v>
      </c>
      <c r="C606" s="16"/>
    </row>
    <row r="607" ht="17.25" customHeight="1" spans="1:3">
      <c r="A607" s="30">
        <v>103050133</v>
      </c>
      <c r="B607" s="36" t="s">
        <v>733</v>
      </c>
      <c r="C607" s="13"/>
    </row>
    <row r="608" ht="17.25" customHeight="1" spans="1:3">
      <c r="A608" s="30">
        <v>103050199</v>
      </c>
      <c r="B608" s="32" t="s">
        <v>734</v>
      </c>
      <c r="C608" s="17">
        <v>7008</v>
      </c>
    </row>
    <row r="609" ht="17.25" customHeight="1" spans="1:3">
      <c r="A609" s="30">
        <v>1030502</v>
      </c>
      <c r="B609" s="31" t="s">
        <v>735</v>
      </c>
      <c r="C609" s="9">
        <f>SUM(C610:C613)</f>
        <v>0</v>
      </c>
    </row>
    <row r="610" ht="17.25" customHeight="1" spans="1:3">
      <c r="A610" s="30">
        <v>103050201</v>
      </c>
      <c r="B610" s="32" t="s">
        <v>736</v>
      </c>
      <c r="C610" s="13"/>
    </row>
    <row r="611" ht="17.25" customHeight="1" spans="1:3">
      <c r="A611" s="30">
        <v>103050202</v>
      </c>
      <c r="B611" s="32" t="s">
        <v>737</v>
      </c>
      <c r="C611" s="13"/>
    </row>
    <row r="612" ht="17.25" customHeight="1" spans="1:3">
      <c r="A612" s="30">
        <v>103050203</v>
      </c>
      <c r="B612" s="32" t="s">
        <v>738</v>
      </c>
      <c r="C612" s="13"/>
    </row>
    <row r="613" ht="17.25" customHeight="1" spans="1:3">
      <c r="A613" s="30">
        <v>103050299</v>
      </c>
      <c r="B613" s="32" t="s">
        <v>739</v>
      </c>
      <c r="C613" s="13"/>
    </row>
    <row r="614" ht="17.25" customHeight="1" spans="1:3">
      <c r="A614" s="30">
        <v>1030503</v>
      </c>
      <c r="B614" s="31" t="s">
        <v>740</v>
      </c>
      <c r="C614" s="13"/>
    </row>
    <row r="615" ht="17.25" customHeight="1" spans="1:3">
      <c r="A615" s="30">
        <v>1030509</v>
      </c>
      <c r="B615" s="31" t="s">
        <v>741</v>
      </c>
      <c r="C615" s="13"/>
    </row>
    <row r="616" ht="17.25" customHeight="1" spans="1:3">
      <c r="A616" s="30">
        <v>10306</v>
      </c>
      <c r="B616" s="31" t="s">
        <v>742</v>
      </c>
      <c r="C616" s="9">
        <f>SUM(C617,C621,C624,C626,C628,C629,C633,C634)</f>
        <v>0</v>
      </c>
    </row>
    <row r="617" ht="17.25" customHeight="1" spans="1:3">
      <c r="A617" s="30">
        <v>1030601</v>
      </c>
      <c r="B617" s="31" t="s">
        <v>743</v>
      </c>
      <c r="C617" s="9">
        <f>SUM(C618:C620)</f>
        <v>0</v>
      </c>
    </row>
    <row r="618" ht="17.25" customHeight="1" spans="1:3">
      <c r="A618" s="30">
        <v>103060101</v>
      </c>
      <c r="B618" s="32" t="s">
        <v>744</v>
      </c>
      <c r="C618" s="13"/>
    </row>
    <row r="619" ht="17.25" customHeight="1" spans="1:3">
      <c r="A619" s="30">
        <v>103060102</v>
      </c>
      <c r="B619" s="32" t="s">
        <v>745</v>
      </c>
      <c r="C619" s="13"/>
    </row>
    <row r="620" ht="17.25" customHeight="1" spans="1:3">
      <c r="A620" s="30">
        <v>103060199</v>
      </c>
      <c r="B620" s="32" t="s">
        <v>746</v>
      </c>
      <c r="C620" s="13"/>
    </row>
    <row r="621" ht="17.25" customHeight="1" spans="1:3">
      <c r="A621" s="30">
        <v>1030602</v>
      </c>
      <c r="B621" s="31" t="s">
        <v>747</v>
      </c>
      <c r="C621" s="9">
        <f>SUM(C622:C623)</f>
        <v>0</v>
      </c>
    </row>
    <row r="622" ht="17.25" customHeight="1" spans="1:3">
      <c r="A622" s="30">
        <v>103060201</v>
      </c>
      <c r="B622" s="32" t="s">
        <v>748</v>
      </c>
      <c r="C622" s="13"/>
    </row>
    <row r="623" ht="17.25" customHeight="1" spans="1:3">
      <c r="A623" s="30">
        <v>103060299</v>
      </c>
      <c r="B623" s="32" t="s">
        <v>749</v>
      </c>
      <c r="C623" s="13"/>
    </row>
    <row r="624" ht="17.25" customHeight="1" spans="1:3">
      <c r="A624" s="30">
        <v>1030603</v>
      </c>
      <c r="B624" s="31" t="s">
        <v>750</v>
      </c>
      <c r="C624" s="9">
        <f>C625</f>
        <v>0</v>
      </c>
    </row>
    <row r="625" ht="17.25" customHeight="1" spans="1:3">
      <c r="A625" s="30">
        <v>103060399</v>
      </c>
      <c r="B625" s="32" t="s">
        <v>751</v>
      </c>
      <c r="C625" s="13"/>
    </row>
    <row r="626" ht="17.25" customHeight="1" spans="1:3">
      <c r="A626" s="30">
        <v>1030604</v>
      </c>
      <c r="B626" s="31" t="s">
        <v>752</v>
      </c>
      <c r="C626" s="9">
        <f>C627</f>
        <v>0</v>
      </c>
    </row>
    <row r="627" ht="17.25" customHeight="1" spans="1:3">
      <c r="A627" s="30">
        <v>103060499</v>
      </c>
      <c r="B627" s="32" t="s">
        <v>753</v>
      </c>
      <c r="C627" s="13"/>
    </row>
    <row r="628" ht="17.25" customHeight="1" spans="1:3">
      <c r="A628" s="30">
        <v>1030605</v>
      </c>
      <c r="B628" s="31" t="s">
        <v>754</v>
      </c>
      <c r="C628" s="13"/>
    </row>
    <row r="629" ht="17.25" customHeight="1" spans="1:3">
      <c r="A629" s="30">
        <v>1030606</v>
      </c>
      <c r="B629" s="31" t="s">
        <v>755</v>
      </c>
      <c r="C629" s="9">
        <f>SUM(C630:C632)</f>
        <v>0</v>
      </c>
    </row>
    <row r="630" ht="17.25" customHeight="1" spans="1:3">
      <c r="A630" s="30">
        <v>103060601</v>
      </c>
      <c r="B630" s="32" t="s">
        <v>756</v>
      </c>
      <c r="C630" s="13"/>
    </row>
    <row r="631" ht="17.25" customHeight="1" spans="1:3">
      <c r="A631" s="30">
        <v>103060602</v>
      </c>
      <c r="B631" s="32" t="s">
        <v>757</v>
      </c>
      <c r="C631" s="13"/>
    </row>
    <row r="632" ht="17.25" customHeight="1" spans="1:3">
      <c r="A632" s="30">
        <v>103060699</v>
      </c>
      <c r="B632" s="32" t="s">
        <v>758</v>
      </c>
      <c r="C632" s="13"/>
    </row>
    <row r="633" ht="17.25" customHeight="1" spans="1:3">
      <c r="A633" s="30">
        <v>1030607</v>
      </c>
      <c r="B633" s="31" t="s">
        <v>759</v>
      </c>
      <c r="C633" s="13"/>
    </row>
    <row r="634" ht="17.25" customHeight="1" spans="1:3">
      <c r="A634" s="30">
        <v>1030699</v>
      </c>
      <c r="B634" s="31" t="s">
        <v>760</v>
      </c>
      <c r="C634" s="13"/>
    </row>
    <row r="635" ht="17.25" customHeight="1" spans="1:3">
      <c r="A635" s="30">
        <v>10307</v>
      </c>
      <c r="B635" s="31" t="s">
        <v>761</v>
      </c>
      <c r="C635" s="9">
        <f>SUM(C636,C638,C645:C647,C652,C658:C659,C661,C662,C665:C668,C673:C677,C680:C681,C685)</f>
        <v>5058</v>
      </c>
    </row>
    <row r="636" ht="17.25" customHeight="1" spans="1:3">
      <c r="A636" s="30">
        <v>1030701</v>
      </c>
      <c r="B636" s="31" t="s">
        <v>762</v>
      </c>
      <c r="C636" s="9">
        <f>C637</f>
        <v>0</v>
      </c>
    </row>
    <row r="637" ht="17.25" customHeight="1" spans="1:3">
      <c r="A637" s="30">
        <v>103070101</v>
      </c>
      <c r="B637" s="32" t="s">
        <v>763</v>
      </c>
      <c r="C637" s="13"/>
    </row>
    <row r="638" ht="17.25" customHeight="1" spans="1:3">
      <c r="A638" s="30">
        <v>1030702</v>
      </c>
      <c r="B638" s="31" t="s">
        <v>764</v>
      </c>
      <c r="C638" s="9">
        <f>SUM(C639:C644)</f>
        <v>0</v>
      </c>
    </row>
    <row r="639" ht="17.25" customHeight="1" spans="1:3">
      <c r="A639" s="30">
        <v>103070201</v>
      </c>
      <c r="B639" s="32" t="s">
        <v>765</v>
      </c>
      <c r="C639" s="13"/>
    </row>
    <row r="640" ht="17.25" customHeight="1" spans="1:3">
      <c r="A640" s="30">
        <v>103070202</v>
      </c>
      <c r="B640" s="32" t="s">
        <v>766</v>
      </c>
      <c r="C640" s="13"/>
    </row>
    <row r="641" ht="17.25" customHeight="1" spans="1:3">
      <c r="A641" s="30">
        <v>103070203</v>
      </c>
      <c r="B641" s="32" t="s">
        <v>767</v>
      </c>
      <c r="C641" s="13"/>
    </row>
    <row r="642" ht="17.25" customHeight="1" spans="1:3">
      <c r="A642" s="30">
        <v>103070204</v>
      </c>
      <c r="B642" s="32" t="s">
        <v>768</v>
      </c>
      <c r="C642" s="13"/>
    </row>
    <row r="643" ht="17.25" customHeight="1" spans="1:3">
      <c r="A643" s="30">
        <v>103070205</v>
      </c>
      <c r="B643" s="32" t="s">
        <v>769</v>
      </c>
      <c r="C643" s="13"/>
    </row>
    <row r="644" ht="17.25" customHeight="1" spans="1:3">
      <c r="A644" s="30">
        <v>103070206</v>
      </c>
      <c r="B644" s="32" t="s">
        <v>770</v>
      </c>
      <c r="C644" s="13"/>
    </row>
    <row r="645" ht="17.25" customHeight="1" spans="1:3">
      <c r="A645" s="30">
        <v>1030703</v>
      </c>
      <c r="B645" s="31" t="s">
        <v>771</v>
      </c>
      <c r="C645" s="13"/>
    </row>
    <row r="646" ht="17.25" customHeight="1" spans="1:3">
      <c r="A646" s="30">
        <v>1030704</v>
      </c>
      <c r="B646" s="31" t="s">
        <v>772</v>
      </c>
      <c r="C646" s="13"/>
    </row>
    <row r="647" ht="17.25" customHeight="1" spans="1:3">
      <c r="A647" s="30">
        <v>1030705</v>
      </c>
      <c r="B647" s="31" t="s">
        <v>773</v>
      </c>
      <c r="C647" s="9">
        <f>SUM(C648:C651)</f>
        <v>1279</v>
      </c>
    </row>
    <row r="648" ht="17.25" customHeight="1" spans="1:3">
      <c r="A648" s="30">
        <v>103070501</v>
      </c>
      <c r="B648" s="32" t="s">
        <v>774</v>
      </c>
      <c r="C648" s="13">
        <v>46</v>
      </c>
    </row>
    <row r="649" ht="17.25" customHeight="1" spans="1:3">
      <c r="A649" s="30">
        <v>103070502</v>
      </c>
      <c r="B649" s="32" t="s">
        <v>775</v>
      </c>
      <c r="C649" s="13"/>
    </row>
    <row r="650" ht="17.25" customHeight="1" spans="1:3">
      <c r="A650" s="30">
        <v>103070503</v>
      </c>
      <c r="B650" s="32" t="s">
        <v>776</v>
      </c>
      <c r="C650" s="13"/>
    </row>
    <row r="651" ht="17.25" customHeight="1" spans="1:3">
      <c r="A651" s="30">
        <v>103070599</v>
      </c>
      <c r="B651" s="32" t="s">
        <v>777</v>
      </c>
      <c r="C651" s="13">
        <v>1233</v>
      </c>
    </row>
    <row r="652" ht="17.25" customHeight="1" spans="1:3">
      <c r="A652" s="30">
        <v>1030706</v>
      </c>
      <c r="B652" s="31" t="s">
        <v>778</v>
      </c>
      <c r="C652" s="9">
        <f>SUM(C653:C657)</f>
        <v>929</v>
      </c>
    </row>
    <row r="653" ht="17.25" customHeight="1" spans="1:3">
      <c r="A653" s="30">
        <v>103070601</v>
      </c>
      <c r="B653" s="32" t="s">
        <v>779</v>
      </c>
      <c r="C653" s="13"/>
    </row>
    <row r="654" ht="17.25" customHeight="1" spans="1:3">
      <c r="A654" s="30">
        <v>103070602</v>
      </c>
      <c r="B654" s="32" t="s">
        <v>780</v>
      </c>
      <c r="C654" s="13">
        <v>105</v>
      </c>
    </row>
    <row r="655" ht="17.25" customHeight="1" spans="1:3">
      <c r="A655" s="30">
        <v>103070603</v>
      </c>
      <c r="B655" s="32" t="s">
        <v>781</v>
      </c>
      <c r="C655" s="13">
        <v>49</v>
      </c>
    </row>
    <row r="656" ht="17.25" customHeight="1" spans="1:3">
      <c r="A656" s="30">
        <v>103070604</v>
      </c>
      <c r="B656" s="32" t="s">
        <v>782</v>
      </c>
      <c r="C656" s="13">
        <v>775</v>
      </c>
    </row>
    <row r="657" ht="17.25" customHeight="1" spans="1:3">
      <c r="A657" s="30">
        <v>103070699</v>
      </c>
      <c r="B657" s="32" t="s">
        <v>783</v>
      </c>
      <c r="C657" s="13"/>
    </row>
    <row r="658" ht="17.25" customHeight="1" spans="1:3">
      <c r="A658" s="30">
        <v>1030707</v>
      </c>
      <c r="B658" s="31" t="s">
        <v>784</v>
      </c>
      <c r="C658" s="13"/>
    </row>
    <row r="659" ht="17.25" customHeight="1" spans="1:3">
      <c r="A659" s="30">
        <v>1030708</v>
      </c>
      <c r="B659" s="31" t="s">
        <v>785</v>
      </c>
      <c r="C659" s="9">
        <f>C660</f>
        <v>0</v>
      </c>
    </row>
    <row r="660" ht="17.25" customHeight="1" spans="1:3">
      <c r="A660" s="30">
        <v>103070801</v>
      </c>
      <c r="B660" s="32" t="s">
        <v>786</v>
      </c>
      <c r="C660" s="13"/>
    </row>
    <row r="661" ht="17.25" customHeight="1" spans="1:3">
      <c r="A661" s="30">
        <v>1030709</v>
      </c>
      <c r="B661" s="31" t="s">
        <v>787</v>
      </c>
      <c r="C661" s="17"/>
    </row>
    <row r="662" ht="17.25" customHeight="1" spans="1:3">
      <c r="A662" s="30">
        <v>1030710</v>
      </c>
      <c r="B662" s="31" t="s">
        <v>788</v>
      </c>
      <c r="C662" s="9">
        <f>SUM(C663:C664)</f>
        <v>0</v>
      </c>
    </row>
    <row r="663" ht="17.25" customHeight="1" spans="1:3">
      <c r="A663" s="30">
        <v>103071001</v>
      </c>
      <c r="B663" s="32" t="s">
        <v>789</v>
      </c>
      <c r="C663" s="13"/>
    </row>
    <row r="664" ht="17.25" customHeight="1" spans="1:3">
      <c r="A664" s="30">
        <v>103071002</v>
      </c>
      <c r="B664" s="32" t="s">
        <v>790</v>
      </c>
      <c r="C664" s="13"/>
    </row>
    <row r="665" ht="17.25" customHeight="1" spans="1:3">
      <c r="A665" s="30">
        <v>1030711</v>
      </c>
      <c r="B665" s="31" t="s">
        <v>791</v>
      </c>
      <c r="C665" s="13"/>
    </row>
    <row r="666" ht="17.25" customHeight="1" spans="1:3">
      <c r="A666" s="30">
        <v>1030712</v>
      </c>
      <c r="B666" s="31" t="s">
        <v>792</v>
      </c>
      <c r="C666" s="13"/>
    </row>
    <row r="667" ht="17.25" customHeight="1" spans="1:3">
      <c r="A667" s="30">
        <v>1030713</v>
      </c>
      <c r="B667" s="31" t="s">
        <v>793</v>
      </c>
      <c r="C667" s="13"/>
    </row>
    <row r="668" ht="17.25" customHeight="1" spans="1:3">
      <c r="A668" s="30">
        <v>1030714</v>
      </c>
      <c r="B668" s="31" t="s">
        <v>794</v>
      </c>
      <c r="C668" s="9">
        <f>SUM(C669:C672)</f>
        <v>386</v>
      </c>
    </row>
    <row r="669" ht="17.25" customHeight="1" spans="1:3">
      <c r="A669" s="30">
        <v>103071401</v>
      </c>
      <c r="B669" s="32" t="s">
        <v>795</v>
      </c>
      <c r="C669" s="13"/>
    </row>
    <row r="670" ht="17.25" customHeight="1" spans="1:3">
      <c r="A670" s="30">
        <v>103071402</v>
      </c>
      <c r="B670" s="32" t="s">
        <v>796</v>
      </c>
      <c r="C670" s="13"/>
    </row>
    <row r="671" ht="17.25" customHeight="1" spans="1:3">
      <c r="A671" s="30">
        <v>103071404</v>
      </c>
      <c r="B671" s="32" t="s">
        <v>797</v>
      </c>
      <c r="C671" s="13">
        <v>386</v>
      </c>
    </row>
    <row r="672" ht="17.25" customHeight="1" spans="1:3">
      <c r="A672" s="30">
        <v>103071405</v>
      </c>
      <c r="B672" s="32" t="s">
        <v>798</v>
      </c>
      <c r="C672" s="13"/>
    </row>
    <row r="673" ht="17.25" customHeight="1" spans="1:3">
      <c r="A673" s="30">
        <v>1030715</v>
      </c>
      <c r="B673" s="31" t="s">
        <v>799</v>
      </c>
      <c r="C673" s="13"/>
    </row>
    <row r="674" ht="17.25" customHeight="1" spans="1:3">
      <c r="A674" s="30">
        <v>1030716</v>
      </c>
      <c r="B674" s="31" t="s">
        <v>800</v>
      </c>
      <c r="C674" s="13"/>
    </row>
    <row r="675" ht="17.25" customHeight="1" spans="1:3">
      <c r="A675" s="30">
        <v>1030717</v>
      </c>
      <c r="B675" s="31" t="s">
        <v>801</v>
      </c>
      <c r="C675" s="13"/>
    </row>
    <row r="676" ht="17.25" customHeight="1" spans="1:3">
      <c r="A676" s="30">
        <v>1030718</v>
      </c>
      <c r="B676" s="31" t="s">
        <v>802</v>
      </c>
      <c r="C676" s="13"/>
    </row>
    <row r="677" ht="17.25" customHeight="1" spans="1:3">
      <c r="A677" s="30">
        <v>1030719</v>
      </c>
      <c r="B677" s="31" t="s">
        <v>803</v>
      </c>
      <c r="C677" s="9">
        <f>SUM(C678:C679)</f>
        <v>0</v>
      </c>
    </row>
    <row r="678" ht="17.25" customHeight="1" spans="1:3">
      <c r="A678" s="30">
        <v>103071901</v>
      </c>
      <c r="B678" s="32" t="s">
        <v>804</v>
      </c>
      <c r="C678" s="13"/>
    </row>
    <row r="679" ht="17.25" customHeight="1" spans="1:3">
      <c r="A679" s="30">
        <v>103071999</v>
      </c>
      <c r="B679" s="32" t="s">
        <v>805</v>
      </c>
      <c r="C679" s="13"/>
    </row>
    <row r="680" ht="17.25" customHeight="1" spans="1:3">
      <c r="A680" s="30">
        <v>1030720</v>
      </c>
      <c r="B680" s="31" t="s">
        <v>806</v>
      </c>
      <c r="C680" s="13"/>
    </row>
    <row r="681" ht="17.25" customHeight="1" spans="1:3">
      <c r="A681" s="30">
        <v>1030721</v>
      </c>
      <c r="B681" s="31" t="s">
        <v>807</v>
      </c>
      <c r="C681" s="9">
        <f>SUM(C682:C684)</f>
        <v>0</v>
      </c>
    </row>
    <row r="682" ht="17.25" customHeight="1" spans="1:3">
      <c r="A682" s="30">
        <v>103072101</v>
      </c>
      <c r="B682" s="32" t="s">
        <v>808</v>
      </c>
      <c r="C682" s="13"/>
    </row>
    <row r="683" ht="17.25" customHeight="1" spans="1:3">
      <c r="A683" s="30">
        <v>103072102</v>
      </c>
      <c r="B683" s="32" t="s">
        <v>809</v>
      </c>
      <c r="C683" s="13"/>
    </row>
    <row r="684" ht="17.25" customHeight="1" spans="1:3">
      <c r="A684" s="30">
        <v>103072199</v>
      </c>
      <c r="B684" s="32" t="s">
        <v>810</v>
      </c>
      <c r="C684" s="13"/>
    </row>
    <row r="685" ht="17.25" customHeight="1" spans="1:3">
      <c r="A685" s="30">
        <v>1030799</v>
      </c>
      <c r="B685" s="31" t="s">
        <v>811</v>
      </c>
      <c r="C685" s="13">
        <v>2464</v>
      </c>
    </row>
    <row r="686" ht="17.25" customHeight="1" spans="1:3">
      <c r="A686" s="30">
        <v>10308</v>
      </c>
      <c r="B686" s="31" t="s">
        <v>812</v>
      </c>
      <c r="C686" s="9">
        <f>SUM(C687:C688)</f>
        <v>0</v>
      </c>
    </row>
    <row r="687" ht="17.25" customHeight="1" spans="1:3">
      <c r="A687" s="30">
        <v>1030801</v>
      </c>
      <c r="B687" s="31" t="s">
        <v>813</v>
      </c>
      <c r="C687" s="13"/>
    </row>
    <row r="688" ht="17.25" customHeight="1" spans="1:3">
      <c r="A688" s="30">
        <v>1030802</v>
      </c>
      <c r="B688" s="31" t="s">
        <v>814</v>
      </c>
      <c r="C688" s="13"/>
    </row>
    <row r="689" ht="17.25" customHeight="1" spans="1:3">
      <c r="A689" s="30">
        <v>10309</v>
      </c>
      <c r="B689" s="31" t="s">
        <v>815</v>
      </c>
      <c r="C689" s="9">
        <f>SUM(C690:C694)</f>
        <v>487</v>
      </c>
    </row>
    <row r="690" ht="17.25" customHeight="1" spans="1:3">
      <c r="A690" s="30">
        <v>1030901</v>
      </c>
      <c r="B690" s="31" t="s">
        <v>816</v>
      </c>
      <c r="C690" s="13"/>
    </row>
    <row r="691" ht="17.25" customHeight="1" spans="1:3">
      <c r="A691" s="30">
        <v>1030902</v>
      </c>
      <c r="B691" s="31" t="s">
        <v>817</v>
      </c>
      <c r="C691" s="13"/>
    </row>
    <row r="692" ht="17.25" customHeight="1" spans="1:3">
      <c r="A692" s="30">
        <v>1030903</v>
      </c>
      <c r="B692" s="31" t="s">
        <v>818</v>
      </c>
      <c r="C692" s="13">
        <v>487</v>
      </c>
    </row>
    <row r="693" ht="17.25" customHeight="1" spans="1:3">
      <c r="A693" s="30">
        <v>1030904</v>
      </c>
      <c r="B693" s="31" t="s">
        <v>819</v>
      </c>
      <c r="C693" s="13"/>
    </row>
    <row r="694" ht="17.25" customHeight="1" spans="1:3">
      <c r="A694" s="30">
        <v>1030999</v>
      </c>
      <c r="B694" s="31" t="s">
        <v>820</v>
      </c>
      <c r="C694" s="13"/>
    </row>
    <row r="695" ht="17.25" customHeight="1" spans="1:3">
      <c r="A695" s="30">
        <v>10399</v>
      </c>
      <c r="B695" s="31" t="s">
        <v>821</v>
      </c>
      <c r="C695" s="9">
        <f>SUM(C696:C703)</f>
        <v>0</v>
      </c>
    </row>
    <row r="696" ht="17.25" customHeight="1" spans="1:3">
      <c r="A696" s="30">
        <v>1039904</v>
      </c>
      <c r="B696" s="31" t="s">
        <v>822</v>
      </c>
      <c r="C696" s="13"/>
    </row>
    <row r="697" ht="17.25" customHeight="1" spans="1:3">
      <c r="A697" s="30">
        <v>1039907</v>
      </c>
      <c r="B697" s="31" t="s">
        <v>823</v>
      </c>
      <c r="C697" s="13"/>
    </row>
    <row r="698" ht="17.25" customHeight="1" spans="1:3">
      <c r="A698" s="30">
        <v>1039908</v>
      </c>
      <c r="B698" s="31" t="s">
        <v>824</v>
      </c>
      <c r="C698" s="13"/>
    </row>
    <row r="699" ht="17.25" customHeight="1" spans="1:3">
      <c r="A699" s="30">
        <v>1039912</v>
      </c>
      <c r="B699" s="31" t="s">
        <v>825</v>
      </c>
      <c r="C699" s="13"/>
    </row>
    <row r="700" ht="17.25" customHeight="1" spans="1:3">
      <c r="A700" s="30">
        <v>1039913</v>
      </c>
      <c r="B700" s="31" t="s">
        <v>826</v>
      </c>
      <c r="C700" s="13"/>
    </row>
    <row r="701" ht="17.25" customHeight="1" spans="1:3">
      <c r="A701" s="30">
        <v>1039914</v>
      </c>
      <c r="B701" s="31" t="s">
        <v>827</v>
      </c>
      <c r="C701" s="13"/>
    </row>
    <row r="702" ht="17.25" customHeight="1" spans="1:3">
      <c r="A702" s="30">
        <v>1039915</v>
      </c>
      <c r="B702" s="31" t="s">
        <v>828</v>
      </c>
      <c r="C702" s="13"/>
    </row>
    <row r="703" ht="17.25" customHeight="1" spans="1:3">
      <c r="A703" s="30">
        <v>1039999</v>
      </c>
      <c r="B703" s="31" t="s">
        <v>829</v>
      </c>
      <c r="C703" s="13"/>
    </row>
  </sheetData>
  <sheetProtection autoFilter="0"/>
  <mergeCells count="1">
    <mergeCell ref="A1:C1"/>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GridLines="0" showZeros="0" defaultGridColor="0" colorId="8" workbookViewId="0">
      <selection activeCell="A1" sqref="A1:D1"/>
    </sheetView>
  </sheetViews>
  <sheetFormatPr defaultColWidth="12.125" defaultRowHeight="15.55" customHeight="1" outlineLevelCol="3"/>
  <cols>
    <col min="1" max="1" width="26.25" style="1" customWidth="1"/>
    <col min="2" max="2" width="23" style="1" customWidth="1"/>
    <col min="3" max="3" width="25.625" style="1" customWidth="1"/>
    <col min="4" max="4" width="23" style="1" customWidth="1"/>
  </cols>
  <sheetData>
    <row r="1" ht="42.75" customHeight="1" spans="1:4">
      <c r="A1" s="4" t="str">
        <f>'##BASEINFO'!$B$2&amp;"度"&amp;'##BASEINFO'!$B$7&amp;"政府性基金预算收支总表"</f>
        <v>2024年度淅川县政府性基金预算收支总表</v>
      </c>
      <c r="B1" s="4"/>
      <c r="C1" s="4"/>
      <c r="D1" s="4"/>
    </row>
    <row r="2" ht="17.25" customHeight="1" spans="1:4">
      <c r="A2" s="3"/>
      <c r="B2" s="3"/>
      <c r="C2" s="3"/>
      <c r="D2" s="5" t="s">
        <v>830</v>
      </c>
    </row>
    <row r="3" ht="17.25" customHeight="1" spans="1:4">
      <c r="A3" s="3"/>
      <c r="B3" s="3"/>
      <c r="C3" s="3"/>
      <c r="D3" s="5" t="str">
        <f>"单位："&amp;'##BASEINFO'!$B$19</f>
        <v>单位：万元</v>
      </c>
    </row>
    <row r="4" ht="17.25" customHeight="1" spans="1:4">
      <c r="A4" s="6" t="s">
        <v>108</v>
      </c>
      <c r="B4" s="6" t="s">
        <v>109</v>
      </c>
      <c r="C4" s="6" t="s">
        <v>108</v>
      </c>
      <c r="D4" s="7" t="s">
        <v>109</v>
      </c>
    </row>
    <row r="5" ht="17.25" customHeight="1" spans="1:4">
      <c r="A5" s="25" t="s">
        <v>831</v>
      </c>
      <c r="B5" s="9">
        <f>'JB04'!C6</f>
        <v>106316</v>
      </c>
      <c r="C5" s="33" t="s">
        <v>832</v>
      </c>
      <c r="D5" s="13"/>
    </row>
    <row r="6" ht="17.25" customHeight="1" spans="1:4">
      <c r="A6" s="25" t="s">
        <v>833</v>
      </c>
      <c r="B6" s="9">
        <f>'JB04'!C58</f>
        <v>0</v>
      </c>
      <c r="C6" s="32" t="s">
        <v>834</v>
      </c>
      <c r="D6" s="17"/>
    </row>
    <row r="7" ht="17.25" customHeight="1" spans="1:4">
      <c r="A7" s="25"/>
      <c r="B7" s="34"/>
      <c r="C7" s="32" t="s">
        <v>835</v>
      </c>
      <c r="D7" s="13">
        <v>41</v>
      </c>
    </row>
    <row r="8" ht="17.25" customHeight="1" spans="1:4">
      <c r="A8" s="25"/>
      <c r="B8" s="34"/>
      <c r="C8" s="32" t="s">
        <v>836</v>
      </c>
      <c r="D8" s="13"/>
    </row>
    <row r="9" ht="17.25" customHeight="1" spans="1:4">
      <c r="A9" s="25"/>
      <c r="B9" s="34"/>
      <c r="C9" s="32" t="s">
        <v>837</v>
      </c>
      <c r="D9" s="13"/>
    </row>
    <row r="10" ht="17.25" customHeight="1" spans="1:4">
      <c r="A10" s="25"/>
      <c r="B10" s="34"/>
      <c r="C10" s="32" t="s">
        <v>838</v>
      </c>
      <c r="D10" s="13"/>
    </row>
    <row r="11" ht="17.25" customHeight="1" spans="1:4">
      <c r="A11" s="25"/>
      <c r="B11" s="34"/>
      <c r="C11" s="32" t="s">
        <v>839</v>
      </c>
      <c r="D11" s="13">
        <v>128316</v>
      </c>
    </row>
    <row r="12" ht="17.25" customHeight="1" spans="1:4">
      <c r="A12" s="25"/>
      <c r="B12" s="34"/>
      <c r="C12" s="32" t="s">
        <v>840</v>
      </c>
      <c r="D12" s="13">
        <v>6335</v>
      </c>
    </row>
    <row r="13" ht="17.25" customHeight="1" spans="1:4">
      <c r="A13" s="25"/>
      <c r="B13" s="34"/>
      <c r="C13" s="32" t="s">
        <v>841</v>
      </c>
      <c r="D13" s="13"/>
    </row>
    <row r="14" ht="17.25" customHeight="1" spans="1:4">
      <c r="A14" s="25"/>
      <c r="B14" s="34"/>
      <c r="C14" s="32" t="s">
        <v>842</v>
      </c>
      <c r="D14" s="13"/>
    </row>
    <row r="15" ht="17.25" customHeight="1" spans="1:4">
      <c r="A15" s="25"/>
      <c r="B15" s="34"/>
      <c r="C15" s="32" t="s">
        <v>843</v>
      </c>
      <c r="D15" s="13"/>
    </row>
    <row r="16" ht="17.25" customHeight="1" spans="1:4">
      <c r="A16" s="25"/>
      <c r="B16" s="34"/>
      <c r="C16" s="32" t="s">
        <v>844</v>
      </c>
      <c r="D16" s="13"/>
    </row>
    <row r="17" ht="17.25" customHeight="1" spans="1:4">
      <c r="A17" s="25"/>
      <c r="B17" s="34"/>
      <c r="C17" s="32" t="s">
        <v>845</v>
      </c>
      <c r="D17" s="13"/>
    </row>
    <row r="18" ht="17.25" customHeight="1" spans="1:4">
      <c r="A18" s="25"/>
      <c r="B18" s="34"/>
      <c r="C18" s="32" t="s">
        <v>846</v>
      </c>
      <c r="D18" s="13"/>
    </row>
    <row r="19" ht="17.25" customHeight="1" spans="1:4">
      <c r="A19" s="25"/>
      <c r="B19" s="34"/>
      <c r="C19" s="32" t="s">
        <v>847</v>
      </c>
      <c r="D19" s="13">
        <v>49854</v>
      </c>
    </row>
    <row r="20" ht="17.25" customHeight="1" spans="1:4">
      <c r="A20" s="25"/>
      <c r="B20" s="34"/>
      <c r="C20" s="25" t="s">
        <v>848</v>
      </c>
      <c r="D20" s="13">
        <v>27414</v>
      </c>
    </row>
    <row r="21" ht="17.25" customHeight="1" spans="1:4">
      <c r="A21" s="25"/>
      <c r="B21" s="34"/>
      <c r="C21" s="25" t="s">
        <v>849</v>
      </c>
      <c r="D21" s="13">
        <v>6</v>
      </c>
    </row>
    <row r="22" ht="17.25" customHeight="1" spans="1:4">
      <c r="A22" s="25"/>
      <c r="B22" s="34"/>
      <c r="C22" s="25" t="s">
        <v>850</v>
      </c>
      <c r="D22" s="13"/>
    </row>
    <row r="23" ht="17.25" customHeight="1" spans="1:4">
      <c r="A23" s="27" t="s">
        <v>158</v>
      </c>
      <c r="B23" s="9">
        <f>B5+B6</f>
        <v>106316</v>
      </c>
      <c r="C23" s="27" t="s">
        <v>159</v>
      </c>
      <c r="D23" s="9">
        <f>SUM(D5:D22)</f>
        <v>211966</v>
      </c>
    </row>
  </sheetData>
  <sheetProtection autoFilter="0"/>
  <mergeCells count="1">
    <mergeCell ref="A1:D1"/>
  </mergeCells>
  <dataValidations count="1">
    <dataValidation type="decimal" operator="between" allowBlank="1" showInputMessage="1" showErrorMessage="1" sqref="B23 B5:B6 D5:D23">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55" customHeight="1" outlineLevelCol="2"/>
  <cols>
    <col min="1" max="1" width="12.25" style="1" customWidth="1"/>
    <col min="2" max="2" width="52" style="1" customWidth="1"/>
    <col min="3" max="3" width="23" style="1" customWidth="1"/>
  </cols>
  <sheetData>
    <row r="1" ht="42.75" customHeight="1" spans="1:3">
      <c r="A1" s="4" t="str">
        <f>'##BASEINFO'!$B$2&amp;"度"&amp;'##BASEINFO'!$B$7&amp;"政府性基金预算收入明细表"</f>
        <v>2024年度淅川县政府性基金预算收入明细表</v>
      </c>
      <c r="B1" s="4"/>
      <c r="C1" s="4"/>
    </row>
    <row r="2" ht="17.25" customHeight="1" spans="1:3">
      <c r="A2" s="28"/>
      <c r="B2" s="5"/>
      <c r="C2" s="5" t="s">
        <v>851</v>
      </c>
    </row>
    <row r="3" ht="17.25" customHeight="1" spans="1:3">
      <c r="A3" s="29"/>
      <c r="B3" s="5"/>
      <c r="C3" s="5" t="str">
        <f>"单位："&amp;'##BASEINFO'!$B$19</f>
        <v>单位：万元</v>
      </c>
    </row>
    <row r="4" ht="17.25" customHeight="1" spans="1:3">
      <c r="A4" s="6" t="s">
        <v>161</v>
      </c>
      <c r="B4" s="6" t="s">
        <v>162</v>
      </c>
      <c r="C4" s="6" t="s">
        <v>109</v>
      </c>
    </row>
    <row r="5" ht="17.25" customHeight="1" spans="1:3">
      <c r="A5" s="21"/>
      <c r="B5" s="6" t="s">
        <v>852</v>
      </c>
      <c r="C5" s="9">
        <f>SUM(C6,C58)</f>
        <v>106316</v>
      </c>
    </row>
    <row r="6" ht="17.25" customHeight="1" spans="1:3">
      <c r="A6" s="21">
        <v>10301</v>
      </c>
      <c r="B6" s="23" t="s">
        <v>853</v>
      </c>
      <c r="C6" s="9">
        <f>SUM(C7,C10:C17,C23:C24,C27:C30,C33:C35,C38:C42,C45:C46,C54:C57)</f>
        <v>106316</v>
      </c>
    </row>
    <row r="7" ht="17.25" customHeight="1" spans="1:3">
      <c r="A7" s="30">
        <v>1030102</v>
      </c>
      <c r="B7" s="31" t="s">
        <v>854</v>
      </c>
      <c r="C7" s="9">
        <f>SUM(C8:C9)</f>
        <v>0</v>
      </c>
    </row>
    <row r="8" ht="17.25" customHeight="1" spans="1:3">
      <c r="A8" s="30">
        <v>103010201</v>
      </c>
      <c r="B8" s="32" t="s">
        <v>855</v>
      </c>
      <c r="C8" s="13"/>
    </row>
    <row r="9" ht="17.25" customHeight="1" spans="1:3">
      <c r="A9" s="21">
        <v>103010202</v>
      </c>
      <c r="B9" s="25" t="s">
        <v>856</v>
      </c>
      <c r="C9" s="13"/>
    </row>
    <row r="10" ht="17.25" customHeight="1" spans="1:3">
      <c r="A10" s="21">
        <v>1030106</v>
      </c>
      <c r="B10" s="23" t="s">
        <v>857</v>
      </c>
      <c r="C10" s="13"/>
    </row>
    <row r="11" ht="17.25" customHeight="1" spans="1:3">
      <c r="A11" s="21">
        <v>1030110</v>
      </c>
      <c r="B11" s="23" t="s">
        <v>858</v>
      </c>
      <c r="C11" s="13"/>
    </row>
    <row r="12" ht="17.25" customHeight="1" spans="1:3">
      <c r="A12" s="21">
        <v>1030112</v>
      </c>
      <c r="B12" s="23" t="s">
        <v>859</v>
      </c>
      <c r="C12" s="13"/>
    </row>
    <row r="13" ht="17.25" customHeight="1" spans="1:3">
      <c r="A13" s="21">
        <v>1030121</v>
      </c>
      <c r="B13" s="23" t="s">
        <v>860</v>
      </c>
      <c r="C13" s="13"/>
    </row>
    <row r="14" ht="17.25" customHeight="1" spans="1:3">
      <c r="A14" s="21">
        <v>1030129</v>
      </c>
      <c r="B14" s="23" t="s">
        <v>861</v>
      </c>
      <c r="C14" s="13"/>
    </row>
    <row r="15" ht="17.25" customHeight="1" spans="1:3">
      <c r="A15" s="21">
        <v>1030146</v>
      </c>
      <c r="B15" s="23" t="s">
        <v>862</v>
      </c>
      <c r="C15" s="13">
        <v>1947</v>
      </c>
    </row>
    <row r="16" ht="17.25" customHeight="1" spans="1:3">
      <c r="A16" s="21">
        <v>1030147</v>
      </c>
      <c r="B16" s="23" t="s">
        <v>863</v>
      </c>
      <c r="C16" s="13">
        <v>325</v>
      </c>
    </row>
    <row r="17" ht="17.25" customHeight="1" spans="1:3">
      <c r="A17" s="21">
        <v>1030148</v>
      </c>
      <c r="B17" s="23" t="s">
        <v>864</v>
      </c>
      <c r="C17" s="9">
        <f>SUM(C18:C22)</f>
        <v>101399</v>
      </c>
    </row>
    <row r="18" ht="17.25" customHeight="1" spans="1:3">
      <c r="A18" s="21">
        <v>103014801</v>
      </c>
      <c r="B18" s="25" t="s">
        <v>865</v>
      </c>
      <c r="C18" s="13">
        <v>92349</v>
      </c>
    </row>
    <row r="19" ht="17.25" customHeight="1" spans="1:3">
      <c r="A19" s="21">
        <v>103014802</v>
      </c>
      <c r="B19" s="25" t="s">
        <v>866</v>
      </c>
      <c r="C19" s="13"/>
    </row>
    <row r="20" ht="17.25" customHeight="1" spans="1:3">
      <c r="A20" s="21">
        <v>103014803</v>
      </c>
      <c r="B20" s="25" t="s">
        <v>867</v>
      </c>
      <c r="C20" s="13"/>
    </row>
    <row r="21" ht="17.25" customHeight="1" spans="1:3">
      <c r="A21" s="21">
        <v>103014898</v>
      </c>
      <c r="B21" s="25" t="s">
        <v>868</v>
      </c>
      <c r="C21" s="13">
        <v>-10</v>
      </c>
    </row>
    <row r="22" ht="17.25" customHeight="1" spans="1:3">
      <c r="A22" s="21">
        <v>103014899</v>
      </c>
      <c r="B22" s="25" t="s">
        <v>869</v>
      </c>
      <c r="C22" s="13">
        <v>9060</v>
      </c>
    </row>
    <row r="23" ht="17.25" customHeight="1" spans="1:3">
      <c r="A23" s="21">
        <v>1030149</v>
      </c>
      <c r="B23" s="23" t="s">
        <v>870</v>
      </c>
      <c r="C23" s="13"/>
    </row>
    <row r="24" ht="17.25" customHeight="1" spans="1:3">
      <c r="A24" s="21">
        <v>1030150</v>
      </c>
      <c r="B24" s="23" t="s">
        <v>871</v>
      </c>
      <c r="C24" s="9">
        <f>SUM(C25:C26)</f>
        <v>0</v>
      </c>
    </row>
    <row r="25" ht="17.25" customHeight="1" spans="1:3">
      <c r="A25" s="21">
        <v>103015001</v>
      </c>
      <c r="B25" s="25" t="s">
        <v>872</v>
      </c>
      <c r="C25" s="13"/>
    </row>
    <row r="26" ht="17.25" customHeight="1" spans="1:3">
      <c r="A26" s="21">
        <v>103015002</v>
      </c>
      <c r="B26" s="25" t="s">
        <v>873</v>
      </c>
      <c r="C26" s="13"/>
    </row>
    <row r="27" ht="17.25" customHeight="1" spans="1:3">
      <c r="A27" s="21">
        <v>1030152</v>
      </c>
      <c r="B27" s="23" t="s">
        <v>874</v>
      </c>
      <c r="C27" s="13"/>
    </row>
    <row r="28" ht="17.25" customHeight="1" spans="1:3">
      <c r="A28" s="21">
        <v>1030153</v>
      </c>
      <c r="B28" s="23" t="s">
        <v>875</v>
      </c>
      <c r="C28" s="13"/>
    </row>
    <row r="29" ht="17.25" customHeight="1" spans="1:3">
      <c r="A29" s="21">
        <v>1030154</v>
      </c>
      <c r="B29" s="23" t="s">
        <v>876</v>
      </c>
      <c r="C29" s="13"/>
    </row>
    <row r="30" ht="17.25" customHeight="1" spans="1:3">
      <c r="A30" s="21">
        <v>1030155</v>
      </c>
      <c r="B30" s="23" t="s">
        <v>877</v>
      </c>
      <c r="C30" s="9">
        <f>SUM(C31:C32)</f>
        <v>0</v>
      </c>
    </row>
    <row r="31" ht="17.25" customHeight="1" spans="1:3">
      <c r="A31" s="21">
        <v>103015501</v>
      </c>
      <c r="B31" s="25" t="s">
        <v>878</v>
      </c>
      <c r="C31" s="13"/>
    </row>
    <row r="32" ht="17.25" customHeight="1" spans="1:3">
      <c r="A32" s="21">
        <v>103015502</v>
      </c>
      <c r="B32" s="25" t="s">
        <v>879</v>
      </c>
      <c r="C32" s="13"/>
    </row>
    <row r="33" ht="17.25" customHeight="1" spans="1:3">
      <c r="A33" s="21">
        <v>1030156</v>
      </c>
      <c r="B33" s="23" t="s">
        <v>880</v>
      </c>
      <c r="C33" s="13">
        <v>2364</v>
      </c>
    </row>
    <row r="34" ht="17.25" customHeight="1" spans="1:3">
      <c r="A34" s="21">
        <v>1030157</v>
      </c>
      <c r="B34" s="23" t="s">
        <v>881</v>
      </c>
      <c r="C34" s="13"/>
    </row>
    <row r="35" ht="17.25" customHeight="1" spans="1:3">
      <c r="A35" s="21">
        <v>1030158</v>
      </c>
      <c r="B35" s="23" t="s">
        <v>882</v>
      </c>
      <c r="C35" s="9">
        <f>SUM(C36:C37)</f>
        <v>0</v>
      </c>
    </row>
    <row r="36" ht="17.25" customHeight="1" spans="1:3">
      <c r="A36" s="21">
        <v>103015801</v>
      </c>
      <c r="B36" s="25" t="s">
        <v>883</v>
      </c>
      <c r="C36" s="13"/>
    </row>
    <row r="37" ht="17.25" customHeight="1" spans="1:3">
      <c r="A37" s="21">
        <v>103015803</v>
      </c>
      <c r="B37" s="25" t="s">
        <v>884</v>
      </c>
      <c r="C37" s="13"/>
    </row>
    <row r="38" ht="17.25" customHeight="1" spans="1:3">
      <c r="A38" s="21">
        <v>1030159</v>
      </c>
      <c r="B38" s="23" t="s">
        <v>885</v>
      </c>
      <c r="C38" s="13"/>
    </row>
    <row r="39" ht="17.25" customHeight="1" spans="1:3">
      <c r="A39" s="21">
        <v>1030166</v>
      </c>
      <c r="B39" s="23" t="s">
        <v>886</v>
      </c>
      <c r="C39" s="13"/>
    </row>
    <row r="40" ht="17.25" customHeight="1" spans="1:3">
      <c r="A40" s="21">
        <v>1030168</v>
      </c>
      <c r="B40" s="23" t="s">
        <v>887</v>
      </c>
      <c r="C40" s="13"/>
    </row>
    <row r="41" ht="17.25" customHeight="1" spans="1:3">
      <c r="A41" s="21">
        <v>1030171</v>
      </c>
      <c r="B41" s="23" t="s">
        <v>888</v>
      </c>
      <c r="C41" s="13"/>
    </row>
    <row r="42" ht="17.25" customHeight="1" spans="1:3">
      <c r="A42" s="21">
        <v>1030175</v>
      </c>
      <c r="B42" s="23" t="s">
        <v>889</v>
      </c>
      <c r="C42" s="9">
        <f>SUM(C43:C44)</f>
        <v>0</v>
      </c>
    </row>
    <row r="43" ht="17.25" customHeight="1" spans="1:3">
      <c r="A43" s="21">
        <v>103017501</v>
      </c>
      <c r="B43" s="25" t="s">
        <v>890</v>
      </c>
      <c r="C43" s="13"/>
    </row>
    <row r="44" ht="17.25" customHeight="1" spans="1:3">
      <c r="A44" s="21">
        <v>103017502</v>
      </c>
      <c r="B44" s="25" t="s">
        <v>891</v>
      </c>
      <c r="C44" s="13"/>
    </row>
    <row r="45" ht="17.25" customHeight="1" spans="1:3">
      <c r="A45" s="21">
        <v>1030178</v>
      </c>
      <c r="B45" s="23" t="s">
        <v>892</v>
      </c>
      <c r="C45" s="13">
        <v>281</v>
      </c>
    </row>
    <row r="46" ht="17.25" customHeight="1" spans="1:3">
      <c r="A46" s="21">
        <v>1030180</v>
      </c>
      <c r="B46" s="23" t="s">
        <v>893</v>
      </c>
      <c r="C46" s="9">
        <f>SUM(C47:C53)</f>
        <v>0</v>
      </c>
    </row>
    <row r="47" ht="17.25" customHeight="1" spans="1:3">
      <c r="A47" s="21">
        <v>103018001</v>
      </c>
      <c r="B47" s="25" t="s">
        <v>894</v>
      </c>
      <c r="C47" s="13"/>
    </row>
    <row r="48" ht="17.25" customHeight="1" spans="1:3">
      <c r="A48" s="21">
        <v>103018002</v>
      </c>
      <c r="B48" s="25" t="s">
        <v>895</v>
      </c>
      <c r="C48" s="13"/>
    </row>
    <row r="49" ht="17.25" customHeight="1" spans="1:3">
      <c r="A49" s="21">
        <v>103018003</v>
      </c>
      <c r="B49" s="25" t="s">
        <v>896</v>
      </c>
      <c r="C49" s="13"/>
    </row>
    <row r="50" ht="17.25" customHeight="1" spans="1:3">
      <c r="A50" s="21">
        <v>103018004</v>
      </c>
      <c r="B50" s="25" t="s">
        <v>897</v>
      </c>
      <c r="C50" s="13"/>
    </row>
    <row r="51" ht="17.25" customHeight="1" spans="1:3">
      <c r="A51" s="21">
        <v>103018005</v>
      </c>
      <c r="B51" s="25" t="s">
        <v>898</v>
      </c>
      <c r="C51" s="13"/>
    </row>
    <row r="52" ht="17.25" customHeight="1" spans="1:3">
      <c r="A52" s="21">
        <v>103018006</v>
      </c>
      <c r="B52" s="25" t="s">
        <v>899</v>
      </c>
      <c r="C52" s="13"/>
    </row>
    <row r="53" ht="17.25" customHeight="1" spans="1:3">
      <c r="A53" s="21">
        <v>103018007</v>
      </c>
      <c r="B53" s="25" t="s">
        <v>900</v>
      </c>
      <c r="C53" s="13"/>
    </row>
    <row r="54" ht="17.25" customHeight="1" spans="1:3">
      <c r="A54" s="30">
        <v>1030181</v>
      </c>
      <c r="B54" s="31" t="s">
        <v>901</v>
      </c>
      <c r="C54" s="13"/>
    </row>
    <row r="55" ht="17.25" customHeight="1" spans="1:3">
      <c r="A55" s="30">
        <v>1030182</v>
      </c>
      <c r="B55" s="31" t="s">
        <v>902</v>
      </c>
      <c r="C55" s="13"/>
    </row>
    <row r="56" ht="17.25" customHeight="1" spans="1:3">
      <c r="A56" s="30">
        <v>1030183</v>
      </c>
      <c r="B56" s="31" t="s">
        <v>903</v>
      </c>
      <c r="C56" s="13"/>
    </row>
    <row r="57" ht="17.25" customHeight="1" spans="1:3">
      <c r="A57" s="30">
        <v>1030199</v>
      </c>
      <c r="B57" s="31" t="s">
        <v>904</v>
      </c>
      <c r="C57" s="13"/>
    </row>
    <row r="58" ht="17.25" customHeight="1" spans="1:3">
      <c r="A58" s="30">
        <v>10310</v>
      </c>
      <c r="B58" s="31" t="s">
        <v>833</v>
      </c>
      <c r="C58" s="9">
        <f>SUM(C59:C61,C65:C70,C73:C74)</f>
        <v>0</v>
      </c>
    </row>
    <row r="59" ht="17.25" customHeight="1" spans="1:3">
      <c r="A59" s="21">
        <v>1031003</v>
      </c>
      <c r="B59" s="23" t="s">
        <v>905</v>
      </c>
      <c r="C59" s="13"/>
    </row>
    <row r="60" ht="17.25" customHeight="1" spans="1:3">
      <c r="A60" s="21">
        <v>1031005</v>
      </c>
      <c r="B60" s="23" t="s">
        <v>906</v>
      </c>
      <c r="C60" s="13"/>
    </row>
    <row r="61" ht="17.25" customHeight="1" spans="1:3">
      <c r="A61" s="21">
        <v>1031006</v>
      </c>
      <c r="B61" s="23" t="s">
        <v>907</v>
      </c>
      <c r="C61" s="9">
        <f>SUM(C62:C64)</f>
        <v>0</v>
      </c>
    </row>
    <row r="62" ht="17.25" customHeight="1" spans="1:3">
      <c r="A62" s="21">
        <v>103100601</v>
      </c>
      <c r="B62" s="25" t="s">
        <v>908</v>
      </c>
      <c r="C62" s="13"/>
    </row>
    <row r="63" ht="17.25" customHeight="1" spans="1:3">
      <c r="A63" s="21">
        <v>103100602</v>
      </c>
      <c r="B63" s="25" t="s">
        <v>909</v>
      </c>
      <c r="C63" s="13"/>
    </row>
    <row r="64" ht="17.25" customHeight="1" spans="1:3">
      <c r="A64" s="21">
        <v>103100699</v>
      </c>
      <c r="B64" s="25" t="s">
        <v>910</v>
      </c>
      <c r="C64" s="13"/>
    </row>
    <row r="65" ht="17.25" customHeight="1" spans="1:3">
      <c r="A65" s="21">
        <v>1031008</v>
      </c>
      <c r="B65" s="23" t="s">
        <v>911</v>
      </c>
      <c r="C65" s="13"/>
    </row>
    <row r="66" ht="17.25" customHeight="1" spans="1:3">
      <c r="A66" s="21">
        <v>1031009</v>
      </c>
      <c r="B66" s="23" t="s">
        <v>912</v>
      </c>
      <c r="C66" s="13"/>
    </row>
    <row r="67" ht="17.25" customHeight="1" spans="1:3">
      <c r="A67" s="21">
        <v>1031010</v>
      </c>
      <c r="B67" s="23" t="s">
        <v>913</v>
      </c>
      <c r="C67" s="13"/>
    </row>
    <row r="68" ht="17.25" customHeight="1" spans="1:3">
      <c r="A68" s="21">
        <v>1031011</v>
      </c>
      <c r="B68" s="23" t="s">
        <v>914</v>
      </c>
      <c r="C68" s="13"/>
    </row>
    <row r="69" ht="17.25" customHeight="1" spans="1:3">
      <c r="A69" s="21">
        <v>1031012</v>
      </c>
      <c r="B69" s="23" t="s">
        <v>915</v>
      </c>
      <c r="C69" s="13"/>
    </row>
    <row r="70" ht="17.25" customHeight="1" spans="1:3">
      <c r="A70" s="21">
        <v>1031013</v>
      </c>
      <c r="B70" s="23" t="s">
        <v>916</v>
      </c>
      <c r="C70" s="9">
        <f>SUM(C71:C72)</f>
        <v>0</v>
      </c>
    </row>
    <row r="71" ht="17.25" customHeight="1" spans="1:3">
      <c r="A71" s="21">
        <v>103101301</v>
      </c>
      <c r="B71" s="25" t="s">
        <v>917</v>
      </c>
      <c r="C71" s="13"/>
    </row>
    <row r="72" ht="17.25" customHeight="1" spans="1:3">
      <c r="A72" s="21">
        <v>103101399</v>
      </c>
      <c r="B72" s="25" t="s">
        <v>918</v>
      </c>
      <c r="C72" s="13"/>
    </row>
    <row r="73" ht="17.25" customHeight="1" spans="1:3">
      <c r="A73" s="21">
        <v>1031014</v>
      </c>
      <c r="B73" s="23" t="s">
        <v>919</v>
      </c>
      <c r="C73" s="13"/>
    </row>
    <row r="74" ht="17.25" customHeight="1" spans="1:3">
      <c r="A74" s="21">
        <v>1031099</v>
      </c>
      <c r="B74" s="23" t="s">
        <v>920</v>
      </c>
      <c r="C74" s="9">
        <f>SUM(C75:C76)</f>
        <v>0</v>
      </c>
    </row>
    <row r="75" ht="17.25" customHeight="1" spans="1:3">
      <c r="A75" s="21">
        <v>103109998</v>
      </c>
      <c r="B75" s="25" t="s">
        <v>921</v>
      </c>
      <c r="C75" s="13"/>
    </row>
    <row r="76" ht="17.25" customHeight="1" spans="1:3">
      <c r="A76" s="21">
        <v>103109999</v>
      </c>
      <c r="B76" s="21" t="s">
        <v>922</v>
      </c>
      <c r="C76" s="13"/>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GridLines="0" showZeros="0" defaultGridColor="0" colorId="8" workbookViewId="0">
      <selection activeCell="A1" sqref="A1:D1"/>
    </sheetView>
  </sheetViews>
  <sheetFormatPr defaultColWidth="12.125" defaultRowHeight="15.55" customHeight="1" outlineLevelCol="3"/>
  <cols>
    <col min="1" max="1" width="38.25" style="1" customWidth="1"/>
    <col min="2" max="2" width="23" style="1" customWidth="1"/>
    <col min="3" max="3" width="38.25" style="1" customWidth="1"/>
    <col min="4" max="4" width="23" style="1" customWidth="1"/>
  </cols>
  <sheetData>
    <row r="1" ht="42.75" customHeight="1" spans="1:4">
      <c r="A1" s="4" t="str">
        <f>'##BASEINFO'!$B$2&amp;"度"&amp;'##BASEINFO'!$B$7&amp;"国有资本经营预算收支总表"</f>
        <v>2024年度淅川县国有资本经营预算收支总表</v>
      </c>
      <c r="B1" s="4"/>
      <c r="C1" s="4"/>
      <c r="D1" s="4"/>
    </row>
    <row r="2" ht="17.25" customHeight="1" spans="1:4">
      <c r="A2" s="3"/>
      <c r="B2" s="3"/>
      <c r="C2" s="3"/>
      <c r="D2" s="5" t="s">
        <v>923</v>
      </c>
    </row>
    <row r="3" ht="15" customHeight="1" spans="1:4">
      <c r="A3" s="3"/>
      <c r="B3" s="3"/>
      <c r="C3" s="3"/>
      <c r="D3" s="5" t="str">
        <f>"单位："&amp;'##BASEINFO'!$B$19</f>
        <v>单位：万元</v>
      </c>
    </row>
    <row r="4" ht="17.25" customHeight="1" spans="1:4">
      <c r="A4" s="7" t="s">
        <v>108</v>
      </c>
      <c r="B4" s="7" t="s">
        <v>109</v>
      </c>
      <c r="C4" s="7" t="s">
        <v>108</v>
      </c>
      <c r="D4" s="7" t="s">
        <v>109</v>
      </c>
    </row>
    <row r="5" ht="18" customHeight="1" spans="1:4">
      <c r="A5" s="25" t="s">
        <v>924</v>
      </c>
      <c r="B5" s="9">
        <f>'JB06'!C8</f>
        <v>0</v>
      </c>
      <c r="C5" s="25" t="s">
        <v>925</v>
      </c>
      <c r="D5" s="13"/>
    </row>
    <row r="6" ht="18" customHeight="1" spans="1:4">
      <c r="A6" s="25" t="s">
        <v>926</v>
      </c>
      <c r="B6" s="9">
        <f>'JB06'!C40</f>
        <v>0</v>
      </c>
      <c r="C6" s="25" t="s">
        <v>927</v>
      </c>
      <c r="D6" s="13"/>
    </row>
    <row r="7" ht="18" customHeight="1" spans="1:4">
      <c r="A7" s="25" t="s">
        <v>928</v>
      </c>
      <c r="B7" s="9">
        <f>'JB06'!C45</f>
        <v>0</v>
      </c>
      <c r="C7" s="25" t="s">
        <v>929</v>
      </c>
      <c r="D7" s="13"/>
    </row>
    <row r="8" ht="18" customHeight="1" spans="1:4">
      <c r="A8" s="25" t="s">
        <v>930</v>
      </c>
      <c r="B8" s="9">
        <f>'JB06'!C51</f>
        <v>0</v>
      </c>
      <c r="C8" s="25" t="s">
        <v>931</v>
      </c>
      <c r="D8" s="13"/>
    </row>
    <row r="9" ht="18" customHeight="1" spans="1:4">
      <c r="A9" s="25" t="s">
        <v>932</v>
      </c>
      <c r="B9" s="9">
        <f>'JB06'!C55</f>
        <v>0</v>
      </c>
      <c r="C9" s="25"/>
      <c r="D9" s="26"/>
    </row>
    <row r="10" ht="18" customHeight="1" spans="1:4">
      <c r="A10" s="27" t="s">
        <v>933</v>
      </c>
      <c r="B10" s="9">
        <f>SUM(B5:B9)</f>
        <v>0</v>
      </c>
      <c r="C10" s="27" t="s">
        <v>934</v>
      </c>
      <c r="D10" s="9">
        <f>SUM(D5:D8)</f>
        <v>0</v>
      </c>
    </row>
  </sheetData>
  <sheetProtection autoFilter="0"/>
  <mergeCells count="1">
    <mergeCell ref="A1:D1"/>
  </mergeCells>
  <dataValidations count="1">
    <dataValidation type="decimal" operator="between" allowBlank="1" showInputMessage="1" showErrorMessage="1" sqref="D10 B5:B10 D5:D8">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defaultGridColor="0" colorId="8" workbookViewId="0">
      <selection activeCell="A1" sqref="A1:C1"/>
    </sheetView>
  </sheetViews>
  <sheetFormatPr defaultColWidth="12.125" defaultRowHeight="15.55" customHeight="1" outlineLevelCol="2"/>
  <cols>
    <col min="1" max="1" width="13.5" style="1" customWidth="1"/>
    <col min="2" max="2" width="44.75" style="1" customWidth="1"/>
    <col min="3" max="3" width="23" style="1" customWidth="1"/>
  </cols>
  <sheetData>
    <row r="1" ht="42.75" customHeight="1" spans="1:3">
      <c r="A1" s="4" t="str">
        <f>'##BASEINFO'!$B$2&amp;"度"&amp;'##BASEINFO'!$B$7&amp;"国有资本经营预算收入明细表"</f>
        <v>2024年度淅川县国有资本经营预算收入明细表</v>
      </c>
      <c r="B1" s="4"/>
      <c r="C1" s="4"/>
    </row>
    <row r="2" ht="15.75" customHeight="1" spans="1:3">
      <c r="A2" s="20"/>
      <c r="B2" s="2"/>
      <c r="C2" s="5" t="s">
        <v>935</v>
      </c>
    </row>
    <row r="3" ht="15.75" customHeight="1" spans="1:3">
      <c r="A3" s="20"/>
      <c r="B3" s="2"/>
      <c r="C3" s="5" t="str">
        <f>"单位："&amp;'##BASEINFO'!$B$19</f>
        <v>单位：万元</v>
      </c>
    </row>
    <row r="4" ht="17.25" customHeight="1" spans="1:3">
      <c r="A4" s="6" t="s">
        <v>161</v>
      </c>
      <c r="B4" s="6" t="s">
        <v>108</v>
      </c>
      <c r="C4" s="7" t="s">
        <v>109</v>
      </c>
    </row>
    <row r="5" ht="17.25" customHeight="1" spans="1:3">
      <c r="A5" s="21"/>
      <c r="B5" s="22" t="s">
        <v>936</v>
      </c>
      <c r="C5" s="9">
        <f>C6</f>
        <v>0</v>
      </c>
    </row>
    <row r="6" ht="17.25" customHeight="1" spans="1:3">
      <c r="A6" s="21">
        <v>103</v>
      </c>
      <c r="B6" s="23" t="s">
        <v>491</v>
      </c>
      <c r="C6" s="24">
        <f>C7</f>
        <v>0</v>
      </c>
    </row>
    <row r="7" ht="17.25" customHeight="1" spans="1:3">
      <c r="A7" s="21">
        <v>10306</v>
      </c>
      <c r="B7" s="23" t="s">
        <v>742</v>
      </c>
      <c r="C7" s="9">
        <f>C8+C40+C45+C51+C55</f>
        <v>0</v>
      </c>
    </row>
    <row r="8" ht="17.25" customHeight="1" spans="1:3">
      <c r="A8" s="21">
        <v>1030601</v>
      </c>
      <c r="B8" s="23" t="s">
        <v>743</v>
      </c>
      <c r="C8" s="9">
        <f>SUM(C9:C39)</f>
        <v>0</v>
      </c>
    </row>
    <row r="9" ht="17.25" customHeight="1" spans="1:3">
      <c r="A9" s="21">
        <v>103060103</v>
      </c>
      <c r="B9" s="25" t="s">
        <v>937</v>
      </c>
      <c r="C9" s="13"/>
    </row>
    <row r="10" ht="17.25" customHeight="1" spans="1:3">
      <c r="A10" s="21">
        <v>103060104</v>
      </c>
      <c r="B10" s="25" t="s">
        <v>938</v>
      </c>
      <c r="C10" s="13"/>
    </row>
    <row r="11" ht="17.25" customHeight="1" spans="1:3">
      <c r="A11" s="21">
        <v>103060105</v>
      </c>
      <c r="B11" s="25" t="s">
        <v>939</v>
      </c>
      <c r="C11" s="13"/>
    </row>
    <row r="12" ht="17.25" customHeight="1" spans="1:3">
      <c r="A12" s="21">
        <v>103060106</v>
      </c>
      <c r="B12" s="25" t="s">
        <v>940</v>
      </c>
      <c r="C12" s="13"/>
    </row>
    <row r="13" ht="17.25" customHeight="1" spans="1:3">
      <c r="A13" s="21">
        <v>103060107</v>
      </c>
      <c r="B13" s="25" t="s">
        <v>941</v>
      </c>
      <c r="C13" s="13"/>
    </row>
    <row r="14" ht="17.25" customHeight="1" spans="1:3">
      <c r="A14" s="21">
        <v>103060108</v>
      </c>
      <c r="B14" s="25" t="s">
        <v>942</v>
      </c>
      <c r="C14" s="13"/>
    </row>
    <row r="15" ht="17.25" customHeight="1" spans="1:3">
      <c r="A15" s="21">
        <v>103060109</v>
      </c>
      <c r="B15" s="25" t="s">
        <v>943</v>
      </c>
      <c r="C15" s="13"/>
    </row>
    <row r="16" ht="17.25" customHeight="1" spans="1:3">
      <c r="A16" s="21">
        <v>103060112</v>
      </c>
      <c r="B16" s="25" t="s">
        <v>944</v>
      </c>
      <c r="C16" s="13"/>
    </row>
    <row r="17" ht="17.25" customHeight="1" spans="1:3">
      <c r="A17" s="21">
        <v>103060113</v>
      </c>
      <c r="B17" s="25" t="s">
        <v>945</v>
      </c>
      <c r="C17" s="13"/>
    </row>
    <row r="18" ht="17.25" customHeight="1" spans="1:3">
      <c r="A18" s="21">
        <v>103060114</v>
      </c>
      <c r="B18" s="25" t="s">
        <v>946</v>
      </c>
      <c r="C18" s="13"/>
    </row>
    <row r="19" ht="17.25" customHeight="1" spans="1:3">
      <c r="A19" s="21">
        <v>103060115</v>
      </c>
      <c r="B19" s="25" t="s">
        <v>947</v>
      </c>
      <c r="C19" s="13"/>
    </row>
    <row r="20" ht="17.25" customHeight="1" spans="1:3">
      <c r="A20" s="21">
        <v>103060116</v>
      </c>
      <c r="B20" s="25" t="s">
        <v>948</v>
      </c>
      <c r="C20" s="13"/>
    </row>
    <row r="21" ht="17.25" customHeight="1" spans="1:3">
      <c r="A21" s="21">
        <v>103060117</v>
      </c>
      <c r="B21" s="25" t="s">
        <v>949</v>
      </c>
      <c r="C21" s="13"/>
    </row>
    <row r="22" ht="17.25" customHeight="1" spans="1:3">
      <c r="A22" s="21">
        <v>103060118</v>
      </c>
      <c r="B22" s="25" t="s">
        <v>950</v>
      </c>
      <c r="C22" s="13"/>
    </row>
    <row r="23" ht="17.25" customHeight="1" spans="1:3">
      <c r="A23" s="21">
        <v>103060119</v>
      </c>
      <c r="B23" s="25" t="s">
        <v>951</v>
      </c>
      <c r="C23" s="13"/>
    </row>
    <row r="24" ht="17.25" customHeight="1" spans="1:3">
      <c r="A24" s="21">
        <v>103060120</v>
      </c>
      <c r="B24" s="25" t="s">
        <v>952</v>
      </c>
      <c r="C24" s="13"/>
    </row>
    <row r="25" ht="17.25" customHeight="1" spans="1:3">
      <c r="A25" s="21">
        <v>103060121</v>
      </c>
      <c r="B25" s="25" t="s">
        <v>953</v>
      </c>
      <c r="C25" s="13"/>
    </row>
    <row r="26" ht="17.25" customHeight="1" spans="1:3">
      <c r="A26" s="21">
        <v>103060122</v>
      </c>
      <c r="B26" s="25" t="s">
        <v>954</v>
      </c>
      <c r="C26" s="13"/>
    </row>
    <row r="27" ht="17.25" customHeight="1" spans="1:3">
      <c r="A27" s="21">
        <v>103060123</v>
      </c>
      <c r="B27" s="25" t="s">
        <v>955</v>
      </c>
      <c r="C27" s="13"/>
    </row>
    <row r="28" ht="17.25" customHeight="1" spans="1:3">
      <c r="A28" s="21">
        <v>103060124</v>
      </c>
      <c r="B28" s="25" t="s">
        <v>956</v>
      </c>
      <c r="C28" s="13"/>
    </row>
    <row r="29" ht="17.25" customHeight="1" spans="1:3">
      <c r="A29" s="21">
        <v>103060125</v>
      </c>
      <c r="B29" s="25" t="s">
        <v>957</v>
      </c>
      <c r="C29" s="13"/>
    </row>
    <row r="30" ht="17.25" customHeight="1" spans="1:3">
      <c r="A30" s="21">
        <v>103060126</v>
      </c>
      <c r="B30" s="25" t="s">
        <v>958</v>
      </c>
      <c r="C30" s="13"/>
    </row>
    <row r="31" ht="17.25" customHeight="1" spans="1:3">
      <c r="A31" s="21">
        <v>103060127</v>
      </c>
      <c r="B31" s="25" t="s">
        <v>959</v>
      </c>
      <c r="C31" s="13"/>
    </row>
    <row r="32" ht="17.25" customHeight="1" spans="1:3">
      <c r="A32" s="21">
        <v>103060128</v>
      </c>
      <c r="B32" s="25" t="s">
        <v>960</v>
      </c>
      <c r="C32" s="13"/>
    </row>
    <row r="33" ht="17.25" customHeight="1" spans="1:3">
      <c r="A33" s="21">
        <v>103060129</v>
      </c>
      <c r="B33" s="25" t="s">
        <v>961</v>
      </c>
      <c r="C33" s="13"/>
    </row>
    <row r="34" ht="17.25" customHeight="1" spans="1:3">
      <c r="A34" s="21">
        <v>103060130</v>
      </c>
      <c r="B34" s="25" t="s">
        <v>962</v>
      </c>
      <c r="C34" s="13"/>
    </row>
    <row r="35" ht="17.25" customHeight="1" spans="1:3">
      <c r="A35" s="21">
        <v>103060131</v>
      </c>
      <c r="B35" s="25" t="s">
        <v>963</v>
      </c>
      <c r="C35" s="13"/>
    </row>
    <row r="36" ht="17.25" customHeight="1" spans="1:3">
      <c r="A36" s="21">
        <v>103060132</v>
      </c>
      <c r="B36" s="25" t="s">
        <v>964</v>
      </c>
      <c r="C36" s="13"/>
    </row>
    <row r="37" ht="17.25" customHeight="1" spans="1:3">
      <c r="A37" s="21">
        <v>103060133</v>
      </c>
      <c r="B37" s="25" t="s">
        <v>965</v>
      </c>
      <c r="C37" s="13"/>
    </row>
    <row r="38" ht="17.25" customHeight="1" spans="1:3">
      <c r="A38" s="21">
        <v>103060134</v>
      </c>
      <c r="B38" s="25" t="s">
        <v>745</v>
      </c>
      <c r="C38" s="13"/>
    </row>
    <row r="39" ht="17.25" customHeight="1" spans="1:3">
      <c r="A39" s="21">
        <v>103060198</v>
      </c>
      <c r="B39" s="25" t="s">
        <v>966</v>
      </c>
      <c r="C39" s="13"/>
    </row>
    <row r="40" ht="17.25" customHeight="1" spans="1:3">
      <c r="A40" s="21">
        <v>1030602</v>
      </c>
      <c r="B40" s="23" t="s">
        <v>747</v>
      </c>
      <c r="C40" s="9">
        <f>SUM(C41:C44)</f>
        <v>0</v>
      </c>
    </row>
    <row r="41" ht="17.25" customHeight="1" spans="1:3">
      <c r="A41" s="21">
        <v>103060202</v>
      </c>
      <c r="B41" s="25" t="s">
        <v>967</v>
      </c>
      <c r="C41" s="13"/>
    </row>
    <row r="42" ht="17.25" customHeight="1" spans="1:3">
      <c r="A42" s="21">
        <v>103060203</v>
      </c>
      <c r="B42" s="25" t="s">
        <v>968</v>
      </c>
      <c r="C42" s="13"/>
    </row>
    <row r="43" ht="17.25" customHeight="1" spans="1:3">
      <c r="A43" s="21">
        <v>103060204</v>
      </c>
      <c r="B43" s="25" t="s">
        <v>969</v>
      </c>
      <c r="C43" s="13"/>
    </row>
    <row r="44" ht="17.25" customHeight="1" spans="1:3">
      <c r="A44" s="21">
        <v>103060298</v>
      </c>
      <c r="B44" s="25" t="s">
        <v>970</v>
      </c>
      <c r="C44" s="13"/>
    </row>
    <row r="45" ht="17.25" customHeight="1" spans="1:3">
      <c r="A45" s="21">
        <v>1030603</v>
      </c>
      <c r="B45" s="23" t="s">
        <v>750</v>
      </c>
      <c r="C45" s="9">
        <f>SUM(C46:C50)</f>
        <v>0</v>
      </c>
    </row>
    <row r="46" ht="17.25" customHeight="1" spans="1:3">
      <c r="A46" s="21">
        <v>103060301</v>
      </c>
      <c r="B46" s="25" t="s">
        <v>971</v>
      </c>
      <c r="C46" s="13"/>
    </row>
    <row r="47" ht="17.25" customHeight="1" spans="1:3">
      <c r="A47" s="21">
        <v>103060304</v>
      </c>
      <c r="B47" s="25" t="s">
        <v>972</v>
      </c>
      <c r="C47" s="13"/>
    </row>
    <row r="48" ht="17.25" customHeight="1" spans="1:3">
      <c r="A48" s="21">
        <v>103060305</v>
      </c>
      <c r="B48" s="25" t="s">
        <v>973</v>
      </c>
      <c r="C48" s="13"/>
    </row>
    <row r="49" ht="17.25" customHeight="1" spans="1:3">
      <c r="A49" s="21">
        <v>103060307</v>
      </c>
      <c r="B49" s="25" t="s">
        <v>974</v>
      </c>
      <c r="C49" s="13"/>
    </row>
    <row r="50" ht="17.25" customHeight="1" spans="1:3">
      <c r="A50" s="21">
        <v>103060398</v>
      </c>
      <c r="B50" s="25" t="s">
        <v>975</v>
      </c>
      <c r="C50" s="13"/>
    </row>
    <row r="51" ht="17.25" customHeight="1" spans="1:3">
      <c r="A51" s="21">
        <v>1030604</v>
      </c>
      <c r="B51" s="23" t="s">
        <v>752</v>
      </c>
      <c r="C51" s="9">
        <f>SUM(C52:C54)</f>
        <v>0</v>
      </c>
    </row>
    <row r="52" ht="17.25" customHeight="1" spans="1:3">
      <c r="A52" s="21">
        <v>103060401</v>
      </c>
      <c r="B52" s="25" t="s">
        <v>976</v>
      </c>
      <c r="C52" s="13"/>
    </row>
    <row r="53" ht="17.25" customHeight="1" spans="1:3">
      <c r="A53" s="21">
        <v>103060402</v>
      </c>
      <c r="B53" s="25" t="s">
        <v>977</v>
      </c>
      <c r="C53" s="13"/>
    </row>
    <row r="54" ht="17.25" customHeight="1" spans="1:3">
      <c r="A54" s="21">
        <v>103060498</v>
      </c>
      <c r="B54" s="25" t="s">
        <v>978</v>
      </c>
      <c r="C54" s="13"/>
    </row>
    <row r="55" ht="17.25" customHeight="1" spans="1:3">
      <c r="A55" s="21">
        <v>1030698</v>
      </c>
      <c r="B55" s="23" t="s">
        <v>979</v>
      </c>
      <c r="C55" s="13"/>
    </row>
  </sheetData>
  <sheetProtection autoFilter="0"/>
  <mergeCells count="1">
    <mergeCell ref="A1:C1"/>
  </mergeCells>
  <dataValidations count="1">
    <dataValidation type="decimal" operator="between" allowBlank="1" showInputMessage="1" showErrorMessage="1" sqref="C5:C55">
      <formula1>-99999999999999</formula1>
      <formula2>99999999999999</formula2>
    </dataValidation>
  </dataValidations>
  <printOptions gridLines="1"/>
  <pageMargins left="0.75" right="0.75" top="1" bottom="1" header="0.5" footer="0.5"/>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##BASEINFO</vt:lpstr>
      <vt:lpstr>IB</vt:lpstr>
      <vt:lpstr>ML</vt:lpstr>
      <vt:lpstr>JB01</vt:lpstr>
      <vt:lpstr>JB02</vt:lpstr>
      <vt:lpstr>JB03</vt:lpstr>
      <vt:lpstr>JB04</vt:lpstr>
      <vt:lpstr>JB05</vt:lpstr>
      <vt:lpstr>JB06</vt:lpstr>
      <vt:lpstr>FB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ovo</cp:lastModifiedBy>
  <dcterms:created xsi:type="dcterms:W3CDTF">2024-12-03T01:03:00Z</dcterms:created>
  <dcterms:modified xsi:type="dcterms:W3CDTF">2025-12-09T07:21:32Z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C2096E07FF2E4D5AB13F7DCEEE6B8029_12</vt:lpwstr>
  </property>
  <property fmtid="{D5CDD505-2E9C-101B-9397-08002B2CF9AE}" pid="3" name="KSOProductBuildVer">
    <vt:lpwstr>2052-11.8.2.8411</vt:lpwstr>
  </property>
</Properties>
</file>